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tabilidad\MARISOL MUÑOZ\Cuenta Pública 2023 EL FORMATO 352 DE ENE A FIN TRIM\INFORMACION CUENTA PUBLICA 2023\CTA PUB FORMATOS CORREGIDOS POR APOYO MPIO\"/>
    </mc:Choice>
  </mc:AlternateContent>
  <bookViews>
    <workbookView xWindow="0" yWindow="0" windowWidth="23040" windowHeight="9192"/>
  </bookViews>
  <sheets>
    <sheet name="Junio" sheetId="10" r:id="rId1"/>
    <sheet name="Hoja1" sheetId="7" state="hidden" r:id="rId2"/>
  </sheets>
  <externalReferences>
    <externalReference r:id="rId3"/>
    <externalReference r:id="rId4"/>
  </externalReferences>
  <definedNames>
    <definedName name="_xlnm._FilterDatabase" localSheetId="0" hidden="1">Junio!$A$4:$X$42</definedName>
    <definedName name="_xlnm.Print_Area" localSheetId="0">Junio!$A$1:$X$42</definedName>
    <definedName name="_xlnm.Print_Titles" localSheetId="0">Junio!$2:$4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" i="10" l="1"/>
  <c r="W5" i="10"/>
  <c r="V5" i="10"/>
  <c r="U42" i="10" l="1"/>
  <c r="U41" i="10"/>
  <c r="U40" i="10"/>
  <c r="U39" i="10"/>
  <c r="U38" i="10"/>
  <c r="U37" i="10"/>
  <c r="U36" i="10"/>
  <c r="U34" i="10"/>
  <c r="U33" i="10"/>
  <c r="U32" i="10"/>
  <c r="U31" i="10"/>
  <c r="U30" i="10"/>
  <c r="U29" i="10"/>
  <c r="U28" i="10"/>
  <c r="U27" i="10"/>
  <c r="U26" i="10"/>
  <c r="U25" i="10"/>
  <c r="U24" i="10"/>
  <c r="U23" i="10"/>
  <c r="U22" i="10"/>
  <c r="U21" i="10"/>
  <c r="U20" i="10"/>
  <c r="U19" i="10"/>
  <c r="U18" i="10"/>
  <c r="U17" i="10"/>
  <c r="U16" i="10"/>
  <c r="U15" i="10"/>
  <c r="U14" i="10"/>
  <c r="U13" i="10"/>
  <c r="U12" i="10"/>
  <c r="U11" i="10"/>
  <c r="U10" i="10"/>
  <c r="U9" i="10"/>
  <c r="U8" i="10"/>
  <c r="V7" i="10"/>
  <c r="U7" i="10"/>
  <c r="U6" i="10"/>
  <c r="U5" i="10"/>
</calcChain>
</file>

<file path=xl/sharedStrings.xml><?xml version="1.0" encoding="utf-8"?>
<sst xmlns="http://schemas.openxmlformats.org/spreadsheetml/2006/main" count="604" uniqueCount="274">
  <si>
    <t>S Sujetos a Reglas de Operación</t>
  </si>
  <si>
    <t>U Otros Subsidios</t>
  </si>
  <si>
    <t>E Prestación de Servicios Públicos</t>
  </si>
  <si>
    <t>B Provisión de Bienes Públicos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</si>
  <si>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</si>
  <si>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</si>
  <si>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</si>
  <si>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</si>
  <si>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</si>
  <si>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</si>
  <si>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</si>
  <si>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</si>
  <si>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</si>
  <si>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</si>
  <si>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</si>
  <si>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</si>
  <si>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</si>
  <si>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</si>
  <si>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</si>
  <si>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</si>
  <si>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</si>
  <si>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</si>
  <si>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</si>
  <si>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Descripción del resumen narrativo (FIN, Propósito, componentes y actividades)</t>
  </si>
  <si>
    <t>FIN</t>
  </si>
  <si>
    <t>PROPÓSITO</t>
  </si>
  <si>
    <t>COMPONENTE</t>
  </si>
  <si>
    <t>ACTIVIDAD</t>
  </si>
  <si>
    <t>Valor del denominador de la formula</t>
  </si>
  <si>
    <t>Desarrollo Social</t>
  </si>
  <si>
    <t xml:space="preserve">Meta del indicador alcanzada
</t>
  </si>
  <si>
    <t xml:space="preserve">Meta del indicador Modificada
</t>
  </si>
  <si>
    <t xml:space="preserve">Meta del indicador Programada
</t>
  </si>
  <si>
    <t xml:space="preserve">Fórmula de cálculo
</t>
  </si>
  <si>
    <t xml:space="preserve">Nivel de la MIR, al que corresponde el indicador
</t>
  </si>
  <si>
    <t xml:space="preserve">Nombre del Indicador
</t>
  </si>
  <si>
    <t>Nivel de la MIR del programa</t>
  </si>
  <si>
    <t xml:space="preserve">Cuenta con MIR
(SI/NO)
</t>
  </si>
  <si>
    <t xml:space="preserve">Nombre de la dependencia o entidad que lo ejecuta
</t>
  </si>
  <si>
    <t xml:space="preserve">Clasificación funcional del gasto al que corresponde el programa presupuestario
</t>
  </si>
  <si>
    <t xml:space="preserve">Nombre del programa presupuestario
</t>
  </si>
  <si>
    <t xml:space="preserve">Clave del Programa presupuestario
</t>
  </si>
  <si>
    <t xml:space="preserve">Clasificación Programática acorde al CONAC
</t>
  </si>
  <si>
    <t>Desarrollo Económico</t>
  </si>
  <si>
    <t>Gobierno y Finanzas</t>
  </si>
  <si>
    <t>Otros</t>
  </si>
  <si>
    <t xml:space="preserve">Valor del numerador de la formula </t>
  </si>
  <si>
    <t>Resultado del indicador</t>
  </si>
  <si>
    <t>Unidad de medida de las variables del indicador</t>
  </si>
  <si>
    <t>MIR</t>
  </si>
  <si>
    <t>Indicadores</t>
  </si>
  <si>
    <t>PROGRAMA O PROYECTO DE INVERSIÓN</t>
  </si>
  <si>
    <t>Descripción de variables de la fórmula</t>
  </si>
  <si>
    <t>E</t>
  </si>
  <si>
    <t>2.2.3</t>
  </si>
  <si>
    <t>JUNTA DE AGUA POTABLE, DRENAJE, ALCANTARILLADO Y SANEAMIENTO DEL MUNICIPIO DE IRAPUATO, GTO.</t>
  </si>
  <si>
    <t>Bajo protesta de decir verdad declaramos que los Estados Financieros y sus notas, son razonablemente correctos y son responsabilidad del emisor.</t>
  </si>
  <si>
    <t>Firma</t>
  </si>
  <si>
    <t>Elaboró</t>
  </si>
  <si>
    <t>Presidente del Consejo</t>
  </si>
  <si>
    <t>Devengado</t>
  </si>
  <si>
    <t>Aprobado</t>
  </si>
  <si>
    <t>Ejercido</t>
  </si>
  <si>
    <t>Pagado</t>
  </si>
  <si>
    <t>Erick López Pacheco</t>
  </si>
  <si>
    <t>E1607</t>
  </si>
  <si>
    <t>Dotar de Infraestructura y Servicios Básicos eficientes a la Población Irapuatense</t>
  </si>
  <si>
    <t>Sí</t>
  </si>
  <si>
    <t>Recuperación de agua no contabilizada para la recuperación de caudales</t>
  </si>
  <si>
    <t>Mejora en los servicios de agua potable en la cabecera municipal</t>
  </si>
  <si>
    <t>Desalojo de agua mediante operación eficiente de cárcamos y acciones de limpieza en cuerpos receptores</t>
  </si>
  <si>
    <t>Vigilancia la calidad del agua en potabilizadoras, fuentes de abastecimiento, así como de agua residual y descargas industriales</t>
  </si>
  <si>
    <t>Gestión de la facturación por los servicios básicos prestados a la ciudadanía</t>
  </si>
  <si>
    <t>Atención eficiente a la ciudadanía relativos a los cobros por servicios</t>
  </si>
  <si>
    <t>Dirección y cumplimiento de las atribuciones conferidas al Organismo Operador</t>
  </si>
  <si>
    <t>Desarrollo de proyectos de infraestructura y del programa de obra para mantener e incrementar la cobertura de los servicios básicos</t>
  </si>
  <si>
    <t>Modificado</t>
  </si>
  <si>
    <t xml:space="preserve">Fernando Michel Barbosa </t>
  </si>
  <si>
    <t xml:space="preserve">Dotación de agua por habitante </t>
  </si>
  <si>
    <t>Continuidad del servicio de agua potable en toma</t>
  </si>
  <si>
    <t>Presión del servicio de agua potable en toma</t>
  </si>
  <si>
    <t>Porcentaje de atención de reportes por fugas</t>
  </si>
  <si>
    <t>Porcentaje de colonias con servicios con continuidad mayor o igual a 12hrs y presión mayor o igual a 0.5kg/cm2</t>
  </si>
  <si>
    <t>Número de horas de desalojo en puntos de encharcamiento</t>
  </si>
  <si>
    <t>Porcentaje de cumplimiento de folios de revisión de drenaje</t>
  </si>
  <si>
    <t>Actualización del padrón de usuarios</t>
  </si>
  <si>
    <t>Recuperación de cartera vencida</t>
  </si>
  <si>
    <t>Porcentaje de incremento en micromedición</t>
  </si>
  <si>
    <t>Porcentaje de comunidades rurales atendidas</t>
  </si>
  <si>
    <t>Porcentaje de actividades de atención en comunidades realizadas</t>
  </si>
  <si>
    <t>Cumplimiento de metas institucionales</t>
  </si>
  <si>
    <t>Porcentaje de auditorias realizadas</t>
  </si>
  <si>
    <t>Autonomía financiera del Organismo Operador</t>
  </si>
  <si>
    <t>Porcentaje de cumplimiento de los contratos y convenios firmados</t>
  </si>
  <si>
    <t>Porcentaje de obligaciones de seguimiento cumplidas en tiempo en forma</t>
  </si>
  <si>
    <t>Porcentaje de cumplimiento de desarrollo y publicación de productos informativos referentes a los servicios JAPAMI</t>
  </si>
  <si>
    <t>(A/(Días calendario))*1OOO/(4*B)</t>
  </si>
  <si>
    <t>A/B</t>
  </si>
  <si>
    <t>(A/B)*100</t>
  </si>
  <si>
    <t>F1</t>
  </si>
  <si>
    <t>P1</t>
  </si>
  <si>
    <t>C1</t>
  </si>
  <si>
    <t>C1A1</t>
  </si>
  <si>
    <t>C1A2</t>
  </si>
  <si>
    <t>C1A3</t>
  </si>
  <si>
    <t>C2</t>
  </si>
  <si>
    <t>C2A1</t>
  </si>
  <si>
    <t>C2A2</t>
  </si>
  <si>
    <t>C2A3</t>
  </si>
  <si>
    <t>C3</t>
  </si>
  <si>
    <t>C3A1</t>
  </si>
  <si>
    <t>C3A2</t>
  </si>
  <si>
    <t>C4</t>
  </si>
  <si>
    <t>C4A1</t>
  </si>
  <si>
    <t>C4A2</t>
  </si>
  <si>
    <t>C4A3</t>
  </si>
  <si>
    <t>C5</t>
  </si>
  <si>
    <t>C5A1</t>
  </si>
  <si>
    <t>C6</t>
  </si>
  <si>
    <t>C6A1</t>
  </si>
  <si>
    <t>C6A2</t>
  </si>
  <si>
    <t>C6A3</t>
  </si>
  <si>
    <t>C6A4</t>
  </si>
  <si>
    <t>C6A5</t>
  </si>
  <si>
    <t>C6A6</t>
  </si>
  <si>
    <t>C6A7</t>
  </si>
  <si>
    <t>C6A8</t>
  </si>
  <si>
    <t>C6A9</t>
  </si>
  <si>
    <t>C6A10</t>
  </si>
  <si>
    <t>Porcentaje de cumplimiento en el saneamiento de las aguas residuales generadas en la cabecera municipal</t>
  </si>
  <si>
    <t>Porcentaje de solución en  puntos de encharcamiento</t>
  </si>
  <si>
    <t>Vigilancia de la calidad del agua en pozos, potabilizadoras y PTAR's</t>
  </si>
  <si>
    <t xml:space="preserve">A= Eventos solucionados / B= Eventos reportados </t>
  </si>
  <si>
    <t xml:space="preserve"> 3 HRS </t>
  </si>
  <si>
    <t xml:space="preserve">A= Hora promedio de inicio de encharcamiento /B=  Hora en la cual el agua ha sido desalojada </t>
  </si>
  <si>
    <t>A= Análisis  en PTAR´s, pozos, potabilizadoras y usuarios no domestico realizados / B= Análisis  en PTAR´s, pozos, potabilizadoras y usuarios no domestico programados</t>
  </si>
  <si>
    <t xml:space="preserve">A= Padrón de usuarios en un periodo determinado / B= Usuarios actualizados </t>
  </si>
  <si>
    <t>A= Importes cobrados en cartera vencida / B= Importes de adeudos con un periodo mayor a cuatro meses</t>
  </si>
  <si>
    <t>A= Auditorias realizadas / B= Auditorias programadas</t>
  </si>
  <si>
    <t>A= Contratos y/o convenios realizados / B= Contratos y/o convenios susceptibles de ser suscritos</t>
  </si>
  <si>
    <t>A= Seguimiento integrado / B= Seguimiento programado</t>
  </si>
  <si>
    <t xml:space="preserve">Horas </t>
  </si>
  <si>
    <t>Metros cúbicos</t>
  </si>
  <si>
    <t>A=Puntos de encharcamiento atendidos/resueltos - B=Puntos de encharcamiento programados para atender</t>
  </si>
  <si>
    <t>Puntos</t>
  </si>
  <si>
    <t>Muestreos</t>
  </si>
  <si>
    <t>kg/cm2</t>
  </si>
  <si>
    <t>Folios</t>
  </si>
  <si>
    <t>Sistemas de cloración</t>
  </si>
  <si>
    <t>Colonias</t>
  </si>
  <si>
    <t>A-B</t>
  </si>
  <si>
    <t>Análisis</t>
  </si>
  <si>
    <t>Mantenimientos</t>
  </si>
  <si>
    <t>Pesos</t>
  </si>
  <si>
    <t>Usuarios</t>
  </si>
  <si>
    <t>A= Medidores instalados en un periodo / B= Totalidad de cuentas de agua potable</t>
  </si>
  <si>
    <t>Medidores/Cuentas</t>
  </si>
  <si>
    <t>Metas</t>
  </si>
  <si>
    <t>Auditorias</t>
  </si>
  <si>
    <t>Solicitudes</t>
  </si>
  <si>
    <t>Obras</t>
  </si>
  <si>
    <t>Porcentaje de cumplimiento de obligaciones financieras - Cuenta Pública</t>
  </si>
  <si>
    <t xml:space="preserve">A=Obligación financiera rendida/B=Obligación financiera establecida por la normatividad </t>
  </si>
  <si>
    <t>N/A</t>
  </si>
  <si>
    <t>Gerencia</t>
  </si>
  <si>
    <t>A= Muestreos realizados / B= Muestreos programados</t>
  </si>
  <si>
    <t xml:space="preserve">A=Solicitudes respondidas en tiempo / B= Solicitudes recibidas </t>
  </si>
  <si>
    <t>Presupuesto del programa presupuestario</t>
  </si>
  <si>
    <t>A= Metros cúbicos / B = Cuentas en los giros domésticos y mixto</t>
  </si>
  <si>
    <t xml:space="preserve">A= Presión medida en la toma domiciliaria / B= Parámetro deseable de presión en toma </t>
  </si>
  <si>
    <t xml:space="preserve">A= Mantenimientos preventivos realizados/ B= Mantenimientos preventivos programados </t>
  </si>
  <si>
    <t>Gerente de Finanzas y Administración</t>
  </si>
  <si>
    <t>Hortensia Gómez Reyes</t>
  </si>
  <si>
    <t>Subgerencia de Servicios de Agua</t>
  </si>
  <si>
    <t>Subgerencia de Calidad del Agua y PTAR</t>
  </si>
  <si>
    <t>Subgerencia de Drenaje y Alcantarillado</t>
  </si>
  <si>
    <t>Gerencia de Comercialización</t>
  </si>
  <si>
    <t>Gerencia de Atención a Comunidades Rurales</t>
  </si>
  <si>
    <t>Órgano Interno de Control</t>
  </si>
  <si>
    <t>Unidad de Transparencia</t>
  </si>
  <si>
    <t>Gerencia de Ingeniería y Proyectos</t>
  </si>
  <si>
    <t xml:space="preserve">Gerencia de Administración y Finanzas </t>
  </si>
  <si>
    <t>Coordinación Jurídica</t>
  </si>
  <si>
    <t>Coordinación de Desarrollo Institucional y Sistemas de Gestión</t>
  </si>
  <si>
    <t>Coordinación Comunicación Social y Vinculación</t>
  </si>
  <si>
    <t>A=Volumen de agua saneado en plantas / B= Volumen de agua residual generado en la cabecera municipal</t>
  </si>
  <si>
    <t xml:space="preserve">A= Metas alcanzadas /B= Metas programadas </t>
  </si>
  <si>
    <t>Procurar el cuidado del medio ambiente y seguridad hídrica garantizando a la población la cobertura y acceso a servicios sustentables de agua potable, drenaje, alcantarillado, tratamiento y disposición de aguas residuales.</t>
  </si>
  <si>
    <t>La ciudadanía irapuatense cuenta con servicios públicos básicos sustentables agua, drenaje, alcantarillado y saneamiento, que cubren adecuadamente sus necesidades básicas y de desarrollo socioeconómico.</t>
  </si>
  <si>
    <t>(X1+X2+X3+ ….+Xn)/n</t>
  </si>
  <si>
    <t>Xn= Horas de servicio continuo medido en punto critico en una colonia determinada/n=puntos criticos monitoreados (por colonia)</t>
  </si>
  <si>
    <t>COMPONENTE 1</t>
  </si>
  <si>
    <t>Servicio público de agua potable  y promoción de consumo de agua tratada, apegados al aprovechamiento sustentable de los recursos hídricos.</t>
  </si>
  <si>
    <t>Operación eficiente de los sistemas de abastecimiento de agua potable</t>
  </si>
  <si>
    <t>Porcentaje de fuentes y tanques con inspecciones realizadas.</t>
  </si>
  <si>
    <t>A= Inspecciones realizadas en tanques y pozos / B= Inspecciones programadas en tanques y pozos</t>
  </si>
  <si>
    <t>A= Asentamientos-localidades parámetros de servicio de continuidad mayor o igual a 12hrs y presión mayor o igual a 0.5kg/cm2/ B=Totalidad de colonias donde se presta el servicio de agua potable</t>
  </si>
  <si>
    <t>COMPONENTE 2</t>
  </si>
  <si>
    <t>Servicios de drenaje sanitario y alcantarillado pluvial proporcionado</t>
  </si>
  <si>
    <t>Conservación de infraestructura para la mejor operación de las redes de drenaje</t>
  </si>
  <si>
    <t>Gestión de la prestación de los servicios públicos prestados</t>
  </si>
  <si>
    <t>Porcentaje de cárcamos en operación</t>
  </si>
  <si>
    <t>Porcentaje de modificaciones a procesos operativos realizadas</t>
  </si>
  <si>
    <t>A=Cárcamos con capacidad de operación / B=Totalidad de cárcamos para desalojo de agua</t>
  </si>
  <si>
    <t>A= Fallas atendidas en el sistema de drenaje sanitario/B=Fallas reportadas en el sistema de drenaje sanitario</t>
  </si>
  <si>
    <t>A=Manual actualizado/B=Manuales susceptibles de actualización</t>
  </si>
  <si>
    <t>Cárcamos</t>
  </si>
  <si>
    <t>Manuales</t>
  </si>
  <si>
    <t>COMPONENTE 3</t>
  </si>
  <si>
    <t>Verificación de la calidad del agua y tratamiento de aguas residuales de los servicios proporcionados.</t>
  </si>
  <si>
    <t>Mantenimiento de las plantas de tratamiento para el cumplimiento de las normas de descarga</t>
  </si>
  <si>
    <t>Porcentaje de cumplimiento en la vigilancia de la correcta calidad de agua</t>
  </si>
  <si>
    <t>Porcentaje de cumplimiento a programa de mantenimiento preventivo de equipos, e instalaciones relacionados con el funcionamiento de las PTAR</t>
  </si>
  <si>
    <t>Porcentaje de acreditaciones, certificaciones y licenciamientos obtenidos</t>
  </si>
  <si>
    <t>A=Acreditaciones, cedulas y licenciamientos obtenidos en el periodo/B=Acreditaciones, cedulas y licenciamientos programados para actualización</t>
  </si>
  <si>
    <t>COMPONENTE 4</t>
  </si>
  <si>
    <t>Atención de los usuarios de los servicios básicos, con esquemas de contratación y cobranza orientados hacia la sostenibilidad financiera del Organismo como parte del servicio proporcionado o contratado</t>
  </si>
  <si>
    <t>Actualización del padrón de usuarios.</t>
  </si>
  <si>
    <t>Gestión de los servicios de comercialización y atención de usuarios</t>
  </si>
  <si>
    <t>Eficiencia Comercial</t>
  </si>
  <si>
    <t>Porcentaje de modificaciones a procesos de comercialización realizadas</t>
  </si>
  <si>
    <t>C4A4</t>
  </si>
  <si>
    <t>A+B</t>
  </si>
  <si>
    <t>A= Importes cobrados por servicio de agua potable a un periodo determinado (x) / B=  Importes facturado por servicio de agua potable a un periodo determinado (x-1)</t>
  </si>
  <si>
    <t>COMPONENTE 5</t>
  </si>
  <si>
    <t>Organización participativa en la prestación de los servicios en las comunidades rurales, promoviendo la incorporación al organismo del sector objetivo identificado</t>
  </si>
  <si>
    <t>Atención a comunidades rurales mediante acciones para organizar y/o fortalecer los servicios básicos</t>
  </si>
  <si>
    <t>Gestión de infraestructura de servicios en las comunidades rurales</t>
  </si>
  <si>
    <t>Porcentaje de infraestructura hidráulica realizada en comunidades rurales</t>
  </si>
  <si>
    <t>C5A2</t>
  </si>
  <si>
    <t>Comunidades</t>
  </si>
  <si>
    <t>Acciones</t>
  </si>
  <si>
    <t>A=Infraestructura construida en asentamientos y localidades rurales/B=Infraestructura programada en asentamientos y localidades rurales</t>
  </si>
  <si>
    <t xml:space="preserve">A= Comunidades rurales y asentamientos atendidas / B= Comunidades rurales y asentamientos que presentan con necesidad de atención </t>
  </si>
  <si>
    <t>A= Acciones realizadas / B= Solicitudes de atención en localidades rurales y asentamientos</t>
  </si>
  <si>
    <t>COMPONENTE 6</t>
  </si>
  <si>
    <t>Administración y gestión del servicio proporcionado</t>
  </si>
  <si>
    <t>Dirección General</t>
  </si>
  <si>
    <t>A= Ingresos propios /B= Ingresos totales</t>
  </si>
  <si>
    <t>Vigilancia del quehacer del organismo atendiendo normas y disposiciones legales aplicables</t>
  </si>
  <si>
    <t>Promoción de la transparencia, acceso a la información pública y administración del archivo</t>
  </si>
  <si>
    <t>Porcentaje de atención a solicitudes de acceso a la información pública</t>
  </si>
  <si>
    <t>Ejecución de los procesos de obra pública y servicios relacionados</t>
  </si>
  <si>
    <t>Dictaminación para el otorgamiento de factibilidades</t>
  </si>
  <si>
    <t>Porcentaje de expedientes técnicos realizados</t>
  </si>
  <si>
    <t>Porcentaje de cumplimiento del programa obra</t>
  </si>
  <si>
    <t>A=Expedientes técnicos de acciones elaborados/B=Expedientes técnicos de acciones programados en el periodo</t>
  </si>
  <si>
    <t>Expedientes</t>
  </si>
  <si>
    <t>A= Acciones terminadas del programa obra/B= Totalidad de acciones registradas en el programa obra (sin considerar fecha de inicio de los trabajos)</t>
  </si>
  <si>
    <t>Gestión administrativa de recursos humanos y soporte de transformación digital</t>
  </si>
  <si>
    <t>Administración de los recursos financieros del operador</t>
  </si>
  <si>
    <t>Aseguramiento de suministros y condiciones operativas para los servicios básicos</t>
  </si>
  <si>
    <t>Porcentaje de recursos humanos capacitados</t>
  </si>
  <si>
    <t>Porcentaje de cumplimiento del programa de adquisiciones consolidadas cumplido</t>
  </si>
  <si>
    <t>Porcentaje de atención a unidades operativas del Organismo</t>
  </si>
  <si>
    <t>A= Personal capacitado / B= Personal considerado en el programa de capacitación</t>
  </si>
  <si>
    <t>A=Adquisiciones consolidadas realizadas/B=Adquisiciones consolidadas programadas</t>
  </si>
  <si>
    <t>A=Equipos operativos atendidos y funcionales/B=Equipos operativos programados para servicio</t>
  </si>
  <si>
    <t>Personas</t>
  </si>
  <si>
    <t>Informes</t>
  </si>
  <si>
    <t>Gestión de los instrumentos jurídicos requeridos por las actividades del organismo</t>
  </si>
  <si>
    <t>Gestión para el desarrollo institucional</t>
  </si>
  <si>
    <t>Difusión de información del estado y disponibilidad de los servicios básicos operados por JAPAMI</t>
  </si>
  <si>
    <t>C6A11</t>
  </si>
  <si>
    <t>C6A12</t>
  </si>
  <si>
    <t>A= Publicaciones en medios impresos y digitales realizados / B= Publicaciones en medios impresos y digitales programados</t>
  </si>
  <si>
    <t>Acreditaciones</t>
  </si>
  <si>
    <t>Productos informativos realizados</t>
  </si>
  <si>
    <t>Adquisiciones consolidadas</t>
  </si>
  <si>
    <t>Equipos operativos</t>
  </si>
  <si>
    <t>Contratos y/o convenios</t>
  </si>
  <si>
    <t>Seguimiento</t>
  </si>
  <si>
    <t xml:space="preserve">Coordinadora de Desarrollo Institucional y Sistemas de Gestión </t>
  </si>
  <si>
    <t>JUNTA DE AGUA POTABLE, DRENAJE, ALCANTARILLADO Y SANEAMIENTO DEL MUNICIPIO DE IRAPUATO, GTO.
INDICADORES DE RESULTADOS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</si>
</sst>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1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Calibri Light"/>
      <family val="2"/>
    </font>
    <font>
      <b/>
      <sz val="8"/>
      <color theme="1"/>
      <name val="Calibri Light"/>
      <family val="2"/>
    </font>
    <font>
      <b/>
      <sz val="8"/>
      <name val="Arial"/>
      <family val="2"/>
    </font>
    <font>
      <sz val="8"/>
      <name val="Calibri Light"/>
      <family val="2"/>
    </font>
    <font>
      <b/>
      <sz val="8"/>
      <name val="Calibri Light"/>
      <family val="2"/>
    </font>
    <font>
      <sz val="8"/>
      <color theme="1" tint="0.249977111117893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5" borderId="0" xfId="16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2" xfId="16" applyFont="1" applyFill="1" applyBorder="1" applyAlignment="1">
      <alignment horizontal="center" vertical="center" wrapText="1"/>
    </xf>
    <xf numFmtId="0" fontId="3" fillId="7" borderId="3" xfId="16" applyFont="1" applyFill="1" applyBorder="1" applyAlignment="1">
      <alignment horizontal="center" vertical="center" wrapText="1"/>
    </xf>
    <xf numFmtId="0" fontId="3" fillId="7" borderId="2" xfId="16" applyFont="1" applyFill="1" applyBorder="1" applyAlignment="1">
      <alignment horizontal="center" vertical="center" wrapText="1"/>
    </xf>
    <xf numFmtId="0" fontId="3" fillId="7" borderId="0" xfId="16" applyFont="1" applyFill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8" fillId="0" borderId="0" xfId="0" applyFont="1" applyAlignment="1">
      <alignment horizontal="center"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right"/>
      <protection locked="0"/>
    </xf>
    <xf numFmtId="3" fontId="0" fillId="0" borderId="2" xfId="18" applyNumberFormat="1" applyFont="1" applyFill="1" applyBorder="1" applyAlignment="1" applyProtection="1">
      <alignment horizontal="right" vertical="center"/>
      <protection locked="0"/>
    </xf>
    <xf numFmtId="3" fontId="0" fillId="0" borderId="6" xfId="18" applyNumberFormat="1" applyFont="1" applyFill="1" applyBorder="1" applyAlignment="1" applyProtection="1">
      <alignment horizontal="right" vertical="center"/>
      <protection locked="0"/>
    </xf>
    <xf numFmtId="10" fontId="0" fillId="0" borderId="3" xfId="18" applyNumberFormat="1" applyFont="1" applyFill="1" applyBorder="1" applyAlignment="1" applyProtection="1">
      <alignment horizontal="right" vertical="center"/>
    </xf>
    <xf numFmtId="10" fontId="0" fillId="0" borderId="2" xfId="18" applyNumberFormat="1" applyFont="1" applyFill="1" applyBorder="1" applyAlignment="1" applyProtection="1">
      <alignment horizontal="right" vertical="center"/>
    </xf>
    <xf numFmtId="9" fontId="0" fillId="0" borderId="3" xfId="18" applyFont="1" applyFill="1" applyBorder="1" applyAlignment="1" applyProtection="1">
      <alignment horizontal="right" vertical="center"/>
    </xf>
    <xf numFmtId="10" fontId="8" fillId="0" borderId="3" xfId="18" applyNumberFormat="1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right"/>
      <protection locked="0"/>
    </xf>
    <xf numFmtId="43" fontId="8" fillId="0" borderId="2" xfId="17" applyFont="1" applyFill="1" applyBorder="1" applyAlignment="1" applyProtection="1">
      <alignment horizontal="right" vertical="center"/>
    </xf>
    <xf numFmtId="43" fontId="8" fillId="0" borderId="2" xfId="17" applyFont="1" applyFill="1" applyBorder="1" applyAlignment="1" applyProtection="1">
      <alignment horizontal="right" vertical="center" wrapText="1"/>
      <protection locked="0"/>
    </xf>
    <xf numFmtId="165" fontId="8" fillId="0" borderId="2" xfId="17" applyNumberFormat="1" applyFont="1" applyFill="1" applyBorder="1" applyAlignment="1" applyProtection="1">
      <alignment horizontal="right" vertical="center" wrapText="1"/>
      <protection locked="0"/>
    </xf>
    <xf numFmtId="43" fontId="0" fillId="0" borderId="2" xfId="17" applyFont="1" applyFill="1" applyBorder="1" applyAlignment="1" applyProtection="1">
      <alignment horizontal="right" vertical="center" wrapText="1"/>
      <protection locked="0"/>
    </xf>
    <xf numFmtId="43" fontId="0" fillId="0" borderId="3" xfId="17" applyFont="1" applyFill="1" applyBorder="1" applyAlignment="1" applyProtection="1">
      <alignment horizontal="right" vertical="center"/>
      <protection locked="0"/>
    </xf>
    <xf numFmtId="10" fontId="6" fillId="0" borderId="3" xfId="18" applyNumberFormat="1" applyFont="1" applyFill="1" applyBorder="1" applyAlignment="1" applyProtection="1">
      <alignment horizontal="right" vertical="center"/>
    </xf>
    <xf numFmtId="1" fontId="0" fillId="0" borderId="3" xfId="18" applyNumberFormat="1" applyFont="1" applyFill="1" applyBorder="1" applyAlignment="1" applyProtection="1">
      <alignment horizontal="right" vertical="center"/>
      <protection locked="0"/>
    </xf>
    <xf numFmtId="1" fontId="0" fillId="0" borderId="3" xfId="18" applyNumberFormat="1" applyFont="1" applyFill="1" applyBorder="1" applyAlignment="1" applyProtection="1">
      <alignment horizontal="right" vertical="center" wrapText="1"/>
      <protection locked="0"/>
    </xf>
    <xf numFmtId="3" fontId="0" fillId="0" borderId="3" xfId="18" applyNumberFormat="1" applyFont="1" applyFill="1" applyBorder="1" applyAlignment="1" applyProtection="1">
      <alignment horizontal="right" vertical="center" wrapText="1"/>
      <protection locked="0"/>
    </xf>
    <xf numFmtId="43" fontId="0" fillId="0" borderId="2" xfId="17" applyFont="1" applyFill="1" applyBorder="1" applyAlignment="1" applyProtection="1">
      <alignment horizontal="right" vertical="center"/>
    </xf>
    <xf numFmtId="3" fontId="0" fillId="0" borderId="3" xfId="18" applyNumberFormat="1" applyFont="1" applyFill="1" applyBorder="1" applyAlignment="1" applyProtection="1">
      <alignment horizontal="right" vertical="center"/>
      <protection locked="0"/>
    </xf>
    <xf numFmtId="3" fontId="0" fillId="0" borderId="6" xfId="18" applyNumberFormat="1" applyFont="1" applyFill="1" applyBorder="1" applyAlignment="1" applyProtection="1">
      <alignment horizontal="right" vertical="center"/>
    </xf>
    <xf numFmtId="3" fontId="0" fillId="0" borderId="6" xfId="18" applyNumberFormat="1" applyFont="1" applyFill="1" applyBorder="1" applyAlignment="1" applyProtection="1">
      <alignment horizontal="right" vertical="center" indent="1"/>
      <protection locked="0"/>
    </xf>
    <xf numFmtId="165" fontId="0" fillId="0" borderId="3" xfId="17" applyNumberFormat="1" applyFont="1" applyFill="1" applyBorder="1" applyAlignment="1" applyProtection="1">
      <alignment horizontal="right" vertical="center"/>
      <protection locked="0"/>
    </xf>
    <xf numFmtId="43" fontId="6" fillId="0" borderId="3" xfId="18" applyNumberFormat="1" applyFont="1" applyFill="1" applyBorder="1" applyAlignment="1" applyProtection="1">
      <alignment horizontal="right" vertical="center"/>
      <protection locked="0"/>
    </xf>
    <xf numFmtId="3" fontId="0" fillId="0" borderId="6" xfId="18" applyNumberFormat="1" applyFont="1" applyFill="1" applyBorder="1" applyAlignment="1" applyProtection="1">
      <alignment vertical="center"/>
      <protection locked="0"/>
    </xf>
    <xf numFmtId="9" fontId="6" fillId="0" borderId="3" xfId="18" applyFont="1" applyFill="1" applyBorder="1" applyAlignment="1" applyProtection="1">
      <alignment horizontal="right" vertical="center"/>
      <protection locked="0"/>
    </xf>
    <xf numFmtId="9" fontId="0" fillId="0" borderId="3" xfId="18" applyFont="1" applyFill="1" applyBorder="1" applyAlignment="1" applyProtection="1">
      <alignment horizontal="right" vertical="center"/>
      <protection locked="0"/>
    </xf>
    <xf numFmtId="9" fontId="8" fillId="0" borderId="3" xfId="18" applyFont="1" applyFill="1" applyBorder="1" applyAlignment="1" applyProtection="1">
      <alignment horizontal="right" vertical="center"/>
      <protection locked="0"/>
    </xf>
    <xf numFmtId="3" fontId="0" fillId="0" borderId="2" xfId="17" applyNumberFormat="1" applyFont="1" applyFill="1" applyBorder="1" applyAlignment="1" applyProtection="1">
      <alignment horizontal="right" vertical="center" wrapText="1"/>
      <protection locked="0"/>
    </xf>
    <xf numFmtId="3" fontId="0" fillId="0" borderId="6" xfId="17" applyNumberFormat="1" applyFont="1" applyFill="1" applyBorder="1" applyAlignment="1" applyProtection="1">
      <alignment horizontal="right" vertical="center" wrapText="1"/>
      <protection locked="0"/>
    </xf>
    <xf numFmtId="9" fontId="0" fillId="0" borderId="6" xfId="18" applyFont="1" applyFill="1" applyBorder="1" applyAlignment="1" applyProtection="1">
      <alignment vertical="center"/>
      <protection locked="0"/>
    </xf>
    <xf numFmtId="9" fontId="0" fillId="0" borderId="6" xfId="18" applyFont="1" applyFill="1" applyBorder="1" applyAlignment="1" applyProtection="1">
      <alignment vertical="center"/>
    </xf>
    <xf numFmtId="165" fontId="8" fillId="0" borderId="6" xfId="17" applyNumberFormat="1" applyFont="1" applyFill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right"/>
      <protection locked="0"/>
    </xf>
    <xf numFmtId="0" fontId="8" fillId="0" borderId="9" xfId="0" applyFont="1" applyBorder="1" applyAlignment="1" applyProtection="1">
      <alignment horizontal="right"/>
      <protection locked="0"/>
    </xf>
    <xf numFmtId="0" fontId="1" fillId="0" borderId="9" xfId="0" applyFont="1" applyBorder="1" applyAlignment="1" applyProtection="1">
      <alignment horizontal="left"/>
      <protection locked="0"/>
    </xf>
    <xf numFmtId="3" fontId="8" fillId="0" borderId="6" xfId="18" applyNumberFormat="1" applyFont="1" applyFill="1" applyBorder="1" applyAlignment="1" applyProtection="1">
      <alignment vertical="center"/>
      <protection locked="0"/>
    </xf>
    <xf numFmtId="165" fontId="8" fillId="0" borderId="2" xfId="17" applyNumberFormat="1" applyFont="1" applyFill="1" applyBorder="1" applyAlignment="1" applyProtection="1">
      <alignment vertical="center" wrapText="1"/>
      <protection locked="0"/>
    </xf>
    <xf numFmtId="3" fontId="0" fillId="0" borderId="2" xfId="0" applyNumberFormat="1" applyBorder="1" applyAlignment="1" applyProtection="1">
      <alignment horizontal="right" vertical="center" wrapText="1"/>
      <protection locked="0"/>
    </xf>
    <xf numFmtId="0" fontId="0" fillId="0" borderId="2" xfId="0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3" xfId="18" applyNumberFormat="1" applyFont="1" applyFill="1" applyBorder="1" applyAlignment="1" applyProtection="1">
      <alignment horizontal="right" vertical="center"/>
      <protection locked="0"/>
    </xf>
    <xf numFmtId="0" fontId="0" fillId="0" borderId="2" xfId="0" quotePrefix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 wrapText="1"/>
    </xf>
    <xf numFmtId="10" fontId="0" fillId="0" borderId="3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justify" vertical="center" wrapText="1"/>
      <protection locked="0"/>
    </xf>
    <xf numFmtId="4" fontId="0" fillId="0" borderId="3" xfId="0" applyNumberFormat="1" applyBorder="1" applyAlignment="1" applyProtection="1">
      <alignment horizontal="right" vertical="center"/>
      <protection locked="0"/>
    </xf>
    <xf numFmtId="4" fontId="0" fillId="0" borderId="3" xfId="0" applyNumberFormat="1" applyBorder="1" applyAlignment="1" applyProtection="1">
      <alignment horizontal="right" vertical="center" indent="1"/>
      <protection locked="0"/>
    </xf>
    <xf numFmtId="0" fontId="6" fillId="0" borderId="3" xfId="0" applyFont="1" applyBorder="1" applyAlignment="1" applyProtection="1">
      <alignment horizontal="right" vertical="center"/>
      <protection locked="0"/>
    </xf>
    <xf numFmtId="1" fontId="8" fillId="0" borderId="3" xfId="0" applyNumberFormat="1" applyFont="1" applyBorder="1" applyAlignment="1">
      <alignment horizontal="right" vertical="center"/>
    </xf>
    <xf numFmtId="3" fontId="0" fillId="0" borderId="3" xfId="17" applyNumberFormat="1" applyFont="1" applyFill="1" applyBorder="1" applyAlignment="1" applyProtection="1">
      <alignment horizontal="right" vertical="center"/>
      <protection locked="0"/>
    </xf>
    <xf numFmtId="4" fontId="0" fillId="0" borderId="2" xfId="0" applyNumberFormat="1" applyBorder="1" applyAlignment="1" applyProtection="1">
      <alignment horizontal="right" vertical="center" wrapText="1"/>
      <protection locked="0"/>
    </xf>
    <xf numFmtId="3" fontId="6" fillId="0" borderId="3" xfId="0" applyNumberFormat="1" applyFont="1" applyBorder="1" applyAlignment="1" applyProtection="1">
      <alignment horizontal="right" vertical="center"/>
      <protection locked="0"/>
    </xf>
    <xf numFmtId="10" fontId="6" fillId="0" borderId="2" xfId="0" quotePrefix="1" applyNumberFormat="1" applyFont="1" applyBorder="1" applyAlignment="1" applyProtection="1">
      <alignment horizontal="right" vertical="center"/>
      <protection locked="0"/>
    </xf>
    <xf numFmtId="10" fontId="6" fillId="0" borderId="3" xfId="0" applyNumberFormat="1" applyFont="1" applyBorder="1" applyAlignment="1" applyProtection="1">
      <alignment horizontal="right" vertical="center"/>
      <protection locked="0"/>
    </xf>
    <xf numFmtId="43" fontId="0" fillId="0" borderId="6" xfId="18" applyNumberFormat="1" applyFont="1" applyFill="1" applyBorder="1" applyAlignment="1" applyProtection="1">
      <alignment horizontal="right" vertical="center"/>
      <protection locked="0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wrapText="1"/>
      <protection locked="0"/>
    </xf>
    <xf numFmtId="0" fontId="0" fillId="0" borderId="6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justify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 applyProtection="1">
      <alignment vertical="center" wrapText="1"/>
      <protection locked="0"/>
    </xf>
    <xf numFmtId="0" fontId="15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 applyProtection="1">
      <alignment horizontal="right" vertical="center"/>
      <protection locked="0"/>
    </xf>
    <xf numFmtId="9" fontId="6" fillId="0" borderId="3" xfId="0" applyNumberFormat="1" applyFont="1" applyBorder="1" applyAlignment="1" applyProtection="1">
      <alignment horizontal="right" vertical="center"/>
      <protection locked="0"/>
    </xf>
    <xf numFmtId="4" fontId="16" fillId="4" borderId="2" xfId="16" applyNumberFormat="1" applyFont="1" applyFill="1" applyBorder="1" applyAlignment="1">
      <alignment horizontal="center" vertical="center" wrapText="1"/>
    </xf>
    <xf numFmtId="0" fontId="16" fillId="4" borderId="2" xfId="16" applyFont="1" applyFill="1" applyBorder="1" applyAlignment="1">
      <alignment horizontal="center" vertical="center" wrapText="1"/>
    </xf>
    <xf numFmtId="0" fontId="16" fillId="4" borderId="0" xfId="16" applyFont="1" applyFill="1" applyAlignment="1">
      <alignment horizontal="center" vertical="center" wrapText="1"/>
    </xf>
    <xf numFmtId="43" fontId="17" fillId="0" borderId="2" xfId="17" applyFont="1" applyFill="1" applyBorder="1" applyAlignment="1" applyProtection="1">
      <alignment horizontal="center" vertical="center"/>
      <protection locked="0"/>
    </xf>
    <xf numFmtId="43" fontId="5" fillId="0" borderId="2" xfId="17" applyFont="1" applyFill="1" applyBorder="1" applyAlignment="1" applyProtection="1">
      <alignment horizontal="center" vertical="center"/>
      <protection locked="0"/>
    </xf>
    <xf numFmtId="0" fontId="18" fillId="0" borderId="0" xfId="0" applyFont="1" applyProtection="1">
      <protection locked="0"/>
    </xf>
    <xf numFmtId="0" fontId="5" fillId="0" borderId="0" xfId="0" applyFont="1" applyProtection="1">
      <protection locked="0"/>
    </xf>
    <xf numFmtId="3" fontId="8" fillId="0" borderId="2" xfId="18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43" fontId="17" fillId="0" borderId="6" xfId="17" applyFont="1" applyFill="1" applyBorder="1" applyAlignment="1" applyProtection="1">
      <alignment horizontal="center" vertical="center"/>
      <protection locked="0"/>
    </xf>
    <xf numFmtId="43" fontId="17" fillId="0" borderId="8" xfId="17" applyFont="1" applyFill="1" applyBorder="1" applyAlignment="1" applyProtection="1">
      <alignment horizontal="center" vertical="center"/>
      <protection locked="0"/>
    </xf>
    <xf numFmtId="0" fontId="11" fillId="6" borderId="4" xfId="8" applyFont="1" applyFill="1" applyBorder="1" applyAlignment="1" applyProtection="1">
      <alignment horizontal="center" vertical="center" wrapText="1"/>
      <protection locked="0"/>
    </xf>
    <xf numFmtId="0" fontId="11" fillId="6" borderId="5" xfId="8" applyFont="1" applyFill="1" applyBorder="1" applyAlignment="1" applyProtection="1">
      <alignment horizontal="center" vertical="center" wrapText="1"/>
      <protection locked="0"/>
    </xf>
    <xf numFmtId="0" fontId="11" fillId="6" borderId="3" xfId="8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6" fillId="4" borderId="4" xfId="8" applyFont="1" applyFill="1" applyBorder="1" applyAlignment="1" applyProtection="1">
      <alignment horizontal="center" vertical="center" wrapText="1"/>
      <protection locked="0"/>
    </xf>
    <xf numFmtId="0" fontId="16" fillId="4" borderId="5" xfId="8" applyFont="1" applyFill="1" applyBorder="1" applyAlignment="1" applyProtection="1">
      <alignment horizontal="center" vertical="center" wrapText="1"/>
      <protection locked="0"/>
    </xf>
    <xf numFmtId="0" fontId="16" fillId="4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7" borderId="4" xfId="16" applyFont="1" applyFill="1" applyBorder="1" applyAlignment="1">
      <alignment horizontal="center" vertical="center" wrapText="1"/>
    </xf>
    <xf numFmtId="0" fontId="3" fillId="7" borderId="5" xfId="16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9" fontId="0" fillId="0" borderId="6" xfId="18" applyFont="1" applyFill="1" applyBorder="1" applyAlignment="1" applyProtection="1">
      <alignment horizontal="right" vertical="center"/>
    </xf>
    <xf numFmtId="9" fontId="0" fillId="0" borderId="8" xfId="18" applyFont="1" applyFill="1" applyBorder="1" applyAlignment="1" applyProtection="1">
      <alignment horizontal="right" vertical="center"/>
    </xf>
    <xf numFmtId="3" fontId="0" fillId="0" borderId="6" xfId="18" applyNumberFormat="1" applyFont="1" applyFill="1" applyBorder="1" applyAlignment="1" applyProtection="1">
      <alignment horizontal="right" vertical="center"/>
      <protection locked="0"/>
    </xf>
    <xf numFmtId="3" fontId="0" fillId="0" borderId="8" xfId="18" applyNumberFormat="1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9" fontId="0" fillId="0" borderId="6" xfId="18" applyFont="1" applyFill="1" applyBorder="1" applyAlignment="1" applyProtection="1">
      <alignment horizontal="right" vertical="center"/>
      <protection locked="0"/>
    </xf>
    <xf numFmtId="9" fontId="0" fillId="0" borderId="8" xfId="18" applyFont="1" applyFill="1" applyBorder="1" applyAlignment="1" applyProtection="1">
      <alignment horizontal="right" vertical="center"/>
      <protection locked="0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3" fontId="5" fillId="0" borderId="6" xfId="17" applyFont="1" applyFill="1" applyBorder="1" applyAlignment="1" applyProtection="1">
      <alignment horizontal="center" vertical="center"/>
      <protection locked="0"/>
    </xf>
    <xf numFmtId="43" fontId="5" fillId="0" borderId="7" xfId="17" applyFont="1" applyFill="1" applyBorder="1" applyAlignment="1" applyProtection="1">
      <alignment horizontal="center" vertical="center"/>
      <protection locked="0"/>
    </xf>
    <xf numFmtId="43" fontId="5" fillId="0" borderId="8" xfId="17" applyFont="1" applyFill="1" applyBorder="1" applyAlignment="1" applyProtection="1">
      <alignment horizontal="center" vertical="center"/>
      <protection locked="0"/>
    </xf>
  </cellXfs>
  <cellStyles count="19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8" builtinId="5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s/2023/Reportes%20de%20Egresos/04%20Cuenta%20Publica/09%20Septiembre%202023/0333_INR_CodigoSujeto_CodigoEntidad_CodigoPeriodo%20(Septiembr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HGomez\2023\MIR\Seguimiento\Junio\Agua\NIVEL%20DE%20SERVICIO%20POR%20COLON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R"/>
      <sheetName val="Instructivo_INR"/>
      <sheetName val="Hoja1"/>
    </sheetNames>
    <sheetDataSet>
      <sheetData sheetId="0">
        <row r="5">
          <cell r="V5">
            <v>3467660</v>
          </cell>
          <cell r="W5">
            <v>131160</v>
          </cell>
          <cell r="X5" t="str">
            <v>Metros cúbicos/Cuentas registradas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nuidad"/>
      <sheetName val="presion"/>
      <sheetName val="Resumen"/>
      <sheetName val="Stat"/>
      <sheetName val="ANGEL"/>
      <sheetName val="RAMON"/>
    </sheetNames>
    <sheetDataSet>
      <sheetData sheetId="0" refreshError="1">
        <row r="378">
          <cell r="KG378">
            <v>7298.6799999999994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5"/>
  <sheetViews>
    <sheetView tabSelected="1" zoomScale="74" zoomScaleNormal="74" zoomScalePageLayoutView="7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:J42"/>
    </sheetView>
  </sheetViews>
  <sheetFormatPr baseColWidth="10" defaultColWidth="12" defaultRowHeight="11.4" x14ac:dyDescent="0.2"/>
  <cols>
    <col min="1" max="1" width="15.28515625" customWidth="1"/>
    <col min="2" max="2" width="16.28515625" style="1" customWidth="1"/>
    <col min="3" max="3" width="28.85546875" style="1" customWidth="1"/>
    <col min="4" max="4" width="19.85546875" style="1" customWidth="1"/>
    <col min="5" max="5" width="41.85546875" style="1" customWidth="1"/>
    <col min="6" max="6" width="25.42578125" style="112" customWidth="1"/>
    <col min="7" max="7" width="23.85546875" style="112" customWidth="1"/>
    <col min="8" max="10" width="20.85546875" style="112" customWidth="1"/>
    <col min="11" max="11" width="9.42578125" style="1" customWidth="1"/>
    <col min="12" max="12" width="12.7109375" style="1" bestFit="1" customWidth="1"/>
    <col min="13" max="13" width="53.140625" style="1" hidden="1" customWidth="1"/>
    <col min="14" max="14" width="44" style="17" hidden="1" customWidth="1"/>
    <col min="15" max="15" width="31" style="17" hidden="1" customWidth="1"/>
    <col min="16" max="16" width="14.140625" style="1" customWidth="1"/>
    <col min="17" max="17" width="30.42578125" style="1" customWidth="1"/>
    <col min="18" max="18" width="42.7109375" style="17" customWidth="1"/>
    <col min="19" max="19" width="14" style="18" bestFit="1" customWidth="1"/>
    <col min="20" max="20" width="13.85546875" style="17" customWidth="1"/>
    <col min="21" max="21" width="13" style="18" bestFit="1" customWidth="1"/>
    <col min="22" max="22" width="17.7109375" style="18" customWidth="1"/>
    <col min="23" max="23" width="16.42578125" style="18" customWidth="1"/>
    <col min="24" max="24" width="23.85546875" customWidth="1"/>
    <col min="25" max="25" width="12" style="102"/>
  </cols>
  <sheetData>
    <row r="1" spans="1:25" ht="48.75" customHeight="1" x14ac:dyDescent="0.2">
      <c r="A1" s="124" t="s">
        <v>273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6"/>
    </row>
    <row r="2" spans="1:25" ht="12" x14ac:dyDescent="0.2">
      <c r="A2" s="127" t="s">
        <v>51</v>
      </c>
      <c r="B2" s="128"/>
      <c r="C2" s="128"/>
      <c r="D2" s="128"/>
      <c r="E2" s="129"/>
      <c r="F2" s="130" t="s">
        <v>167</v>
      </c>
      <c r="G2" s="131"/>
      <c r="H2" s="131"/>
      <c r="I2" s="131"/>
      <c r="J2" s="132"/>
      <c r="K2" s="133" t="s">
        <v>49</v>
      </c>
      <c r="L2" s="134"/>
      <c r="M2" s="135"/>
      <c r="N2" s="136" t="s">
        <v>50</v>
      </c>
      <c r="O2" s="137"/>
      <c r="P2" s="137"/>
      <c r="Q2" s="137"/>
      <c r="R2" s="137"/>
      <c r="S2" s="137"/>
      <c r="T2" s="137"/>
      <c r="U2" s="138"/>
      <c r="V2" s="139" t="s">
        <v>47</v>
      </c>
      <c r="W2" s="140"/>
      <c r="X2" s="140"/>
    </row>
    <row r="3" spans="1:25" ht="61.2" x14ac:dyDescent="0.2">
      <c r="A3" s="11" t="s">
        <v>42</v>
      </c>
      <c r="B3" s="11" t="s">
        <v>41</v>
      </c>
      <c r="C3" s="11" t="s">
        <v>40</v>
      </c>
      <c r="D3" s="11" t="s">
        <v>39</v>
      </c>
      <c r="E3" s="11" t="s">
        <v>38</v>
      </c>
      <c r="F3" s="106" t="s">
        <v>61</v>
      </c>
      <c r="G3" s="106" t="s">
        <v>76</v>
      </c>
      <c r="H3" s="106" t="s">
        <v>60</v>
      </c>
      <c r="I3" s="107" t="s">
        <v>62</v>
      </c>
      <c r="J3" s="107" t="s">
        <v>63</v>
      </c>
      <c r="K3" s="12" t="s">
        <v>37</v>
      </c>
      <c r="L3" s="12" t="s">
        <v>36</v>
      </c>
      <c r="M3" s="12" t="s">
        <v>23</v>
      </c>
      <c r="N3" s="13" t="s">
        <v>35</v>
      </c>
      <c r="O3" s="13" t="s">
        <v>164</v>
      </c>
      <c r="P3" s="13" t="s">
        <v>34</v>
      </c>
      <c r="Q3" s="13" t="s">
        <v>33</v>
      </c>
      <c r="R3" s="13" t="s">
        <v>52</v>
      </c>
      <c r="S3" s="13" t="s">
        <v>32</v>
      </c>
      <c r="T3" s="13" t="s">
        <v>31</v>
      </c>
      <c r="U3" s="13" t="s">
        <v>30</v>
      </c>
      <c r="V3" s="14" t="s">
        <v>46</v>
      </c>
      <c r="W3" s="15" t="s">
        <v>28</v>
      </c>
      <c r="X3" s="15" t="s">
        <v>48</v>
      </c>
    </row>
    <row r="4" spans="1:25" ht="12" x14ac:dyDescent="0.2">
      <c r="A4" s="6">
        <v>1</v>
      </c>
      <c r="B4" s="7">
        <v>2</v>
      </c>
      <c r="C4" s="6">
        <v>3</v>
      </c>
      <c r="D4" s="10">
        <v>4</v>
      </c>
      <c r="E4" s="6">
        <v>5</v>
      </c>
      <c r="F4" s="108">
        <v>6</v>
      </c>
      <c r="G4" s="108">
        <v>7</v>
      </c>
      <c r="H4" s="108">
        <v>8</v>
      </c>
      <c r="I4" s="108">
        <v>9</v>
      </c>
      <c r="J4" s="108">
        <v>10</v>
      </c>
      <c r="K4" s="8">
        <v>11</v>
      </c>
      <c r="L4" s="8">
        <v>12</v>
      </c>
      <c r="M4" s="8">
        <v>13</v>
      </c>
      <c r="N4" s="9">
        <v>14</v>
      </c>
      <c r="O4" s="9"/>
      <c r="P4" s="9">
        <v>15</v>
      </c>
      <c r="Q4" s="9">
        <v>16</v>
      </c>
      <c r="R4" s="9">
        <v>17</v>
      </c>
      <c r="S4" s="9">
        <v>18</v>
      </c>
      <c r="T4" s="9">
        <v>19</v>
      </c>
      <c r="U4" s="9">
        <v>20</v>
      </c>
      <c r="V4" s="16">
        <v>21</v>
      </c>
      <c r="W4" s="16">
        <v>22</v>
      </c>
      <c r="X4" s="16">
        <v>23</v>
      </c>
    </row>
    <row r="5" spans="1:25" ht="45" customHeight="1" x14ac:dyDescent="0.2">
      <c r="A5" s="114" t="s">
        <v>53</v>
      </c>
      <c r="B5" s="116" t="s">
        <v>65</v>
      </c>
      <c r="C5" s="118" t="s">
        <v>66</v>
      </c>
      <c r="D5" s="114" t="s">
        <v>54</v>
      </c>
      <c r="E5" s="120" t="s">
        <v>55</v>
      </c>
      <c r="F5" s="122">
        <v>567427950.13</v>
      </c>
      <c r="G5" s="122">
        <v>1292642968.6482525</v>
      </c>
      <c r="H5" s="122">
        <v>926212352.65999985</v>
      </c>
      <c r="I5" s="122">
        <v>926212352.65999985</v>
      </c>
      <c r="J5" s="122">
        <v>835026823.91999984</v>
      </c>
      <c r="K5" s="114" t="s">
        <v>67</v>
      </c>
      <c r="L5" s="114" t="s">
        <v>24</v>
      </c>
      <c r="M5" s="120" t="s">
        <v>187</v>
      </c>
      <c r="N5" s="68" t="s">
        <v>78</v>
      </c>
      <c r="O5" s="69" t="s">
        <v>173</v>
      </c>
      <c r="P5" s="141" t="s">
        <v>99</v>
      </c>
      <c r="Q5" s="70" t="s">
        <v>96</v>
      </c>
      <c r="R5" s="70" t="s">
        <v>168</v>
      </c>
      <c r="S5" s="71">
        <v>230</v>
      </c>
      <c r="T5" s="72" t="s">
        <v>163</v>
      </c>
      <c r="U5" s="37">
        <f>((V5/30)*1000)/(W5*4)</f>
        <v>220.31996543661685</v>
      </c>
      <c r="V5" s="38">
        <f>[1]INR!$V$5</f>
        <v>3467660</v>
      </c>
      <c r="W5" s="39">
        <f>[1]INR!$W$5</f>
        <v>131160</v>
      </c>
      <c r="X5" s="73" t="str">
        <f>[1]INR!$X$5</f>
        <v>Metros cúbicos/Cuentas registradas</v>
      </c>
      <c r="Y5" s="102">
        <v>1</v>
      </c>
    </row>
    <row r="6" spans="1:25" ht="30.6" x14ac:dyDescent="0.2">
      <c r="A6" s="115"/>
      <c r="B6" s="117"/>
      <c r="C6" s="119"/>
      <c r="D6" s="115"/>
      <c r="E6" s="121"/>
      <c r="F6" s="123"/>
      <c r="G6" s="123"/>
      <c r="H6" s="123"/>
      <c r="I6" s="123"/>
      <c r="J6" s="123"/>
      <c r="K6" s="115"/>
      <c r="L6" s="115"/>
      <c r="M6" s="121"/>
      <c r="N6" s="68" t="s">
        <v>129</v>
      </c>
      <c r="O6" s="69" t="s">
        <v>174</v>
      </c>
      <c r="P6" s="142"/>
      <c r="Q6" s="70" t="s">
        <v>98</v>
      </c>
      <c r="R6" s="70" t="s">
        <v>185</v>
      </c>
      <c r="S6" s="53">
        <v>0.95</v>
      </c>
      <c r="T6" s="72" t="s">
        <v>163</v>
      </c>
      <c r="U6" s="74">
        <f>+V6/W6</f>
        <v>0.94959947433673408</v>
      </c>
      <c r="V6" s="40">
        <v>15579072</v>
      </c>
      <c r="W6" s="40">
        <v>16405940</v>
      </c>
      <c r="X6" s="75" t="s">
        <v>142</v>
      </c>
      <c r="Y6" s="102">
        <v>2</v>
      </c>
    </row>
    <row r="7" spans="1:25" ht="38.1" customHeight="1" x14ac:dyDescent="0.2">
      <c r="A7" s="114" t="s">
        <v>53</v>
      </c>
      <c r="B7" s="116" t="s">
        <v>65</v>
      </c>
      <c r="C7" s="118" t="s">
        <v>66</v>
      </c>
      <c r="D7" s="114" t="s">
        <v>54</v>
      </c>
      <c r="E7" s="120" t="s">
        <v>55</v>
      </c>
      <c r="F7" s="173"/>
      <c r="G7" s="173"/>
      <c r="H7" s="173"/>
      <c r="I7" s="173"/>
      <c r="J7" s="173"/>
      <c r="K7" s="114" t="s">
        <v>67</v>
      </c>
      <c r="L7" s="114" t="s">
        <v>25</v>
      </c>
      <c r="M7" s="120" t="s">
        <v>188</v>
      </c>
      <c r="N7" s="68" t="s">
        <v>79</v>
      </c>
      <c r="O7" s="69" t="s">
        <v>173</v>
      </c>
      <c r="P7" s="141" t="s">
        <v>100</v>
      </c>
      <c r="Q7" s="76" t="s">
        <v>189</v>
      </c>
      <c r="R7" s="70" t="s">
        <v>190</v>
      </c>
      <c r="S7" s="104">
        <v>13</v>
      </c>
      <c r="T7" s="72" t="s">
        <v>163</v>
      </c>
      <c r="U7" s="51">
        <f>V7/W7</f>
        <v>19.463146666666663</v>
      </c>
      <c r="V7" s="41">
        <f>+[2]continuidad!$KG$378</f>
        <v>7298.6799999999994</v>
      </c>
      <c r="W7" s="50">
        <v>375</v>
      </c>
      <c r="X7" s="75" t="s">
        <v>141</v>
      </c>
      <c r="Y7" s="102">
        <v>3</v>
      </c>
    </row>
    <row r="8" spans="1:25" ht="32.1" customHeight="1" x14ac:dyDescent="0.2">
      <c r="A8" s="143"/>
      <c r="B8" s="144"/>
      <c r="C8" s="145"/>
      <c r="D8" s="143"/>
      <c r="E8" s="146"/>
      <c r="F8" s="174"/>
      <c r="G8" s="174"/>
      <c r="H8" s="174"/>
      <c r="I8" s="174"/>
      <c r="J8" s="174"/>
      <c r="K8" s="143"/>
      <c r="L8" s="143"/>
      <c r="M8" s="146"/>
      <c r="N8" s="68" t="s">
        <v>130</v>
      </c>
      <c r="O8" s="69" t="s">
        <v>180</v>
      </c>
      <c r="P8" s="147"/>
      <c r="Q8" s="70" t="s">
        <v>98</v>
      </c>
      <c r="R8" s="70" t="s">
        <v>143</v>
      </c>
      <c r="S8" s="53">
        <v>1</v>
      </c>
      <c r="T8" s="72" t="s">
        <v>163</v>
      </c>
      <c r="U8" s="42">
        <f t="shared" ref="U8:U13" si="0">+V8/W8</f>
        <v>0</v>
      </c>
      <c r="V8" s="43">
        <v>0</v>
      </c>
      <c r="W8" s="44">
        <v>9</v>
      </c>
      <c r="X8" s="75" t="s">
        <v>144</v>
      </c>
      <c r="Y8" s="102">
        <v>4</v>
      </c>
    </row>
    <row r="9" spans="1:25" ht="32.1" customHeight="1" x14ac:dyDescent="0.2">
      <c r="A9" s="115"/>
      <c r="B9" s="117"/>
      <c r="C9" s="119"/>
      <c r="D9" s="115"/>
      <c r="E9" s="121"/>
      <c r="F9" s="175"/>
      <c r="G9" s="175"/>
      <c r="H9" s="175"/>
      <c r="I9" s="175"/>
      <c r="J9" s="175"/>
      <c r="K9" s="115"/>
      <c r="L9" s="115"/>
      <c r="M9" s="121"/>
      <c r="N9" s="68" t="s">
        <v>131</v>
      </c>
      <c r="O9" s="69" t="s">
        <v>174</v>
      </c>
      <c r="P9" s="142"/>
      <c r="Q9" s="70" t="s">
        <v>98</v>
      </c>
      <c r="R9" s="70" t="s">
        <v>165</v>
      </c>
      <c r="S9" s="53">
        <v>1</v>
      </c>
      <c r="T9" s="72" t="s">
        <v>163</v>
      </c>
      <c r="U9" s="42">
        <f t="shared" si="0"/>
        <v>0.37144837144837145</v>
      </c>
      <c r="V9" s="43">
        <v>536</v>
      </c>
      <c r="W9" s="45">
        <v>1443</v>
      </c>
      <c r="X9" s="75" t="s">
        <v>145</v>
      </c>
      <c r="Y9" s="102">
        <v>5</v>
      </c>
    </row>
    <row r="10" spans="1:25" ht="30.6" x14ac:dyDescent="0.2">
      <c r="A10" s="77" t="s">
        <v>53</v>
      </c>
      <c r="B10" s="78" t="s">
        <v>65</v>
      </c>
      <c r="C10" s="79" t="s">
        <v>66</v>
      </c>
      <c r="D10" s="77" t="s">
        <v>54</v>
      </c>
      <c r="E10" s="79" t="s">
        <v>55</v>
      </c>
      <c r="F10" s="109">
        <v>163500265.71000001</v>
      </c>
      <c r="G10" s="109">
        <v>308649921.82999998</v>
      </c>
      <c r="H10" s="109">
        <v>247158312.50999996</v>
      </c>
      <c r="I10" s="109">
        <v>247158312.50999996</v>
      </c>
      <c r="J10" s="109">
        <v>234325689.44</v>
      </c>
      <c r="K10" s="77" t="s">
        <v>67</v>
      </c>
      <c r="L10" s="77" t="s">
        <v>191</v>
      </c>
      <c r="M10" s="80" t="s">
        <v>192</v>
      </c>
      <c r="N10" s="68" t="s">
        <v>80</v>
      </c>
      <c r="O10" s="69" t="s">
        <v>173</v>
      </c>
      <c r="P10" s="70" t="s">
        <v>101</v>
      </c>
      <c r="Q10" s="76" t="s">
        <v>97</v>
      </c>
      <c r="R10" s="70" t="s">
        <v>169</v>
      </c>
      <c r="S10" s="71">
        <v>0.5</v>
      </c>
      <c r="T10" s="72" t="s">
        <v>163</v>
      </c>
      <c r="U10" s="46">
        <f>+V10/W10</f>
        <v>0.76</v>
      </c>
      <c r="V10" s="81">
        <v>0.76</v>
      </c>
      <c r="W10" s="82">
        <v>1</v>
      </c>
      <c r="X10" s="75" t="s">
        <v>146</v>
      </c>
      <c r="Y10" s="102">
        <v>6</v>
      </c>
    </row>
    <row r="11" spans="1:25" ht="30.6" x14ac:dyDescent="0.2">
      <c r="A11" s="77" t="s">
        <v>53</v>
      </c>
      <c r="B11" s="78" t="s">
        <v>65</v>
      </c>
      <c r="C11" s="79" t="s">
        <v>66</v>
      </c>
      <c r="D11" s="77" t="s">
        <v>54</v>
      </c>
      <c r="E11" s="79" t="s">
        <v>55</v>
      </c>
      <c r="F11" s="110">
        <v>16135200.649999997</v>
      </c>
      <c r="G11" s="110">
        <v>17464223.550000001</v>
      </c>
      <c r="H11" s="110">
        <v>16338973.67</v>
      </c>
      <c r="I11" s="110">
        <v>16338973.67</v>
      </c>
      <c r="J11" s="110">
        <v>15678795.52</v>
      </c>
      <c r="K11" s="77" t="s">
        <v>67</v>
      </c>
      <c r="L11" s="77" t="s">
        <v>27</v>
      </c>
      <c r="M11" s="80" t="s">
        <v>68</v>
      </c>
      <c r="N11" s="68" t="s">
        <v>81</v>
      </c>
      <c r="O11" s="69" t="s">
        <v>173</v>
      </c>
      <c r="P11" s="70" t="s">
        <v>102</v>
      </c>
      <c r="Q11" s="76" t="s">
        <v>98</v>
      </c>
      <c r="R11" s="70" t="s">
        <v>132</v>
      </c>
      <c r="S11" s="53">
        <v>0.95</v>
      </c>
      <c r="T11" s="72" t="s">
        <v>163</v>
      </c>
      <c r="U11" s="33">
        <f t="shared" si="0"/>
        <v>0.9280988857938719</v>
      </c>
      <c r="V11" s="47">
        <v>5331</v>
      </c>
      <c r="W11" s="45">
        <v>5744</v>
      </c>
      <c r="X11" s="75" t="s">
        <v>147</v>
      </c>
      <c r="Y11" s="102">
        <v>7</v>
      </c>
    </row>
    <row r="12" spans="1:25" ht="30.6" x14ac:dyDescent="0.2">
      <c r="A12" s="77" t="s">
        <v>53</v>
      </c>
      <c r="B12" s="78" t="s">
        <v>65</v>
      </c>
      <c r="C12" s="79" t="s">
        <v>66</v>
      </c>
      <c r="D12" s="77" t="s">
        <v>54</v>
      </c>
      <c r="E12" s="79" t="s">
        <v>55</v>
      </c>
      <c r="F12" s="110">
        <v>99149557.000000015</v>
      </c>
      <c r="G12" s="110">
        <v>148751113.38999999</v>
      </c>
      <c r="H12" s="110">
        <v>142234125.35999998</v>
      </c>
      <c r="I12" s="110">
        <v>142234125.35999998</v>
      </c>
      <c r="J12" s="110">
        <v>138582752.27999997</v>
      </c>
      <c r="K12" s="77" t="s">
        <v>67</v>
      </c>
      <c r="L12" s="77" t="s">
        <v>27</v>
      </c>
      <c r="M12" s="80" t="s">
        <v>193</v>
      </c>
      <c r="N12" s="68" t="s">
        <v>194</v>
      </c>
      <c r="O12" s="69" t="s">
        <v>173</v>
      </c>
      <c r="P12" s="70" t="s">
        <v>103</v>
      </c>
      <c r="Q12" s="76" t="s">
        <v>98</v>
      </c>
      <c r="R12" s="70" t="s">
        <v>195</v>
      </c>
      <c r="S12" s="53">
        <v>0.9</v>
      </c>
      <c r="T12" s="72" t="s">
        <v>163</v>
      </c>
      <c r="U12" s="31">
        <f t="shared" si="0"/>
        <v>0.25874125874125875</v>
      </c>
      <c r="V12" s="43">
        <v>37</v>
      </c>
      <c r="W12" s="44">
        <v>143</v>
      </c>
      <c r="X12" s="75" t="s">
        <v>148</v>
      </c>
      <c r="Y12" s="102">
        <v>8</v>
      </c>
    </row>
    <row r="13" spans="1:25" ht="40.799999999999997" x14ac:dyDescent="0.2">
      <c r="A13" s="77" t="s">
        <v>53</v>
      </c>
      <c r="B13" s="78" t="s">
        <v>65</v>
      </c>
      <c r="C13" s="79" t="s">
        <v>66</v>
      </c>
      <c r="D13" s="77" t="s">
        <v>54</v>
      </c>
      <c r="E13" s="79" t="s">
        <v>55</v>
      </c>
      <c r="F13" s="110">
        <v>48215508.060000002</v>
      </c>
      <c r="G13" s="110">
        <v>142434584.88999999</v>
      </c>
      <c r="H13" s="110">
        <v>88585213.479999989</v>
      </c>
      <c r="I13" s="110">
        <v>88585213.479999989</v>
      </c>
      <c r="J13" s="110">
        <v>80064141.640000001</v>
      </c>
      <c r="K13" s="77" t="s">
        <v>67</v>
      </c>
      <c r="L13" s="77" t="s">
        <v>27</v>
      </c>
      <c r="M13" s="80" t="s">
        <v>69</v>
      </c>
      <c r="N13" s="68" t="s">
        <v>82</v>
      </c>
      <c r="O13" s="69" t="s">
        <v>173</v>
      </c>
      <c r="P13" s="70" t="s">
        <v>104</v>
      </c>
      <c r="Q13" s="76" t="s">
        <v>98</v>
      </c>
      <c r="R13" s="70" t="s">
        <v>196</v>
      </c>
      <c r="S13" s="53">
        <v>1</v>
      </c>
      <c r="T13" s="72" t="s">
        <v>163</v>
      </c>
      <c r="U13" s="31">
        <f t="shared" si="0"/>
        <v>0.73599999999999999</v>
      </c>
      <c r="V13" s="43">
        <v>276</v>
      </c>
      <c r="W13" s="44">
        <v>375</v>
      </c>
      <c r="X13" s="75" t="s">
        <v>149</v>
      </c>
      <c r="Y13" s="102">
        <v>9</v>
      </c>
    </row>
    <row r="14" spans="1:25" ht="30.6" x14ac:dyDescent="0.2">
      <c r="A14" s="77" t="s">
        <v>53</v>
      </c>
      <c r="B14" s="78" t="s">
        <v>65</v>
      </c>
      <c r="C14" s="79" t="s">
        <v>66</v>
      </c>
      <c r="D14" s="77" t="s">
        <v>54</v>
      </c>
      <c r="E14" s="79" t="s">
        <v>55</v>
      </c>
      <c r="F14" s="109">
        <v>174959513.00999999</v>
      </c>
      <c r="G14" s="109">
        <v>402260216.11000001</v>
      </c>
      <c r="H14" s="109">
        <v>315885717</v>
      </c>
      <c r="I14" s="109">
        <v>315885717</v>
      </c>
      <c r="J14" s="109">
        <v>299306391.24000001</v>
      </c>
      <c r="K14" s="77" t="s">
        <v>67</v>
      </c>
      <c r="L14" s="77" t="s">
        <v>197</v>
      </c>
      <c r="M14" s="80" t="s">
        <v>198</v>
      </c>
      <c r="N14" s="68" t="s">
        <v>83</v>
      </c>
      <c r="O14" s="69" t="s">
        <v>175</v>
      </c>
      <c r="P14" s="70" t="s">
        <v>105</v>
      </c>
      <c r="Q14" s="76" t="s">
        <v>150</v>
      </c>
      <c r="R14" s="70" t="s">
        <v>134</v>
      </c>
      <c r="S14" s="83" t="s">
        <v>133</v>
      </c>
      <c r="T14" s="72" t="s">
        <v>163</v>
      </c>
      <c r="U14" s="84">
        <f>V14-W14</f>
        <v>0</v>
      </c>
      <c r="V14" s="43">
        <v>0</v>
      </c>
      <c r="W14" s="44">
        <v>0</v>
      </c>
      <c r="X14" s="73" t="s">
        <v>141</v>
      </c>
      <c r="Y14" s="102">
        <v>10</v>
      </c>
    </row>
    <row r="15" spans="1:25" ht="30.6" x14ac:dyDescent="0.2">
      <c r="A15" s="77" t="s">
        <v>53</v>
      </c>
      <c r="B15" s="78" t="s">
        <v>65</v>
      </c>
      <c r="C15" s="79" t="s">
        <v>66</v>
      </c>
      <c r="D15" s="77" t="s">
        <v>54</v>
      </c>
      <c r="E15" s="79" t="s">
        <v>55</v>
      </c>
      <c r="F15" s="110">
        <v>139413749.50999999</v>
      </c>
      <c r="G15" s="110">
        <v>231653796.38</v>
      </c>
      <c r="H15" s="110">
        <v>156052546.03</v>
      </c>
      <c r="I15" s="110">
        <v>156052546.03</v>
      </c>
      <c r="J15" s="110">
        <v>140885788.75999999</v>
      </c>
      <c r="K15" s="77" t="s">
        <v>67</v>
      </c>
      <c r="L15" s="77" t="s">
        <v>27</v>
      </c>
      <c r="M15" s="80" t="s">
        <v>70</v>
      </c>
      <c r="N15" s="68" t="s">
        <v>201</v>
      </c>
      <c r="O15" s="69" t="s">
        <v>175</v>
      </c>
      <c r="P15" s="70" t="s">
        <v>106</v>
      </c>
      <c r="Q15" s="76" t="s">
        <v>98</v>
      </c>
      <c r="R15" s="70" t="s">
        <v>203</v>
      </c>
      <c r="S15" s="53">
        <v>1</v>
      </c>
      <c r="T15" s="72" t="s">
        <v>163</v>
      </c>
      <c r="U15" s="31">
        <f>+V15/W15</f>
        <v>0.89090909090909087</v>
      </c>
      <c r="V15" s="43">
        <v>49</v>
      </c>
      <c r="W15" s="44">
        <v>55</v>
      </c>
      <c r="X15" s="73" t="s">
        <v>206</v>
      </c>
      <c r="Y15" s="102">
        <v>11</v>
      </c>
    </row>
    <row r="16" spans="1:25" ht="30.6" x14ac:dyDescent="0.2">
      <c r="A16" s="77" t="s">
        <v>53</v>
      </c>
      <c r="B16" s="78" t="s">
        <v>65</v>
      </c>
      <c r="C16" s="79" t="s">
        <v>66</v>
      </c>
      <c r="D16" s="77" t="s">
        <v>54</v>
      </c>
      <c r="E16" s="79" t="s">
        <v>55</v>
      </c>
      <c r="F16" s="110">
        <v>10046828.32</v>
      </c>
      <c r="G16" s="110">
        <v>10520026.800000001</v>
      </c>
      <c r="H16" s="110">
        <v>9860695.6600000001</v>
      </c>
      <c r="I16" s="110">
        <v>9860695.6600000001</v>
      </c>
      <c r="J16" s="110">
        <v>9669146.6500000004</v>
      </c>
      <c r="K16" s="77" t="s">
        <v>67</v>
      </c>
      <c r="L16" s="77" t="s">
        <v>27</v>
      </c>
      <c r="M16" s="80" t="s">
        <v>199</v>
      </c>
      <c r="N16" s="68" t="s">
        <v>84</v>
      </c>
      <c r="O16" s="69" t="s">
        <v>175</v>
      </c>
      <c r="P16" s="70" t="s">
        <v>107</v>
      </c>
      <c r="Q16" s="76" t="s">
        <v>98</v>
      </c>
      <c r="R16" s="70" t="s">
        <v>204</v>
      </c>
      <c r="S16" s="105">
        <v>0.95</v>
      </c>
      <c r="T16" s="72" t="s">
        <v>163</v>
      </c>
      <c r="U16" s="31">
        <f>+V16/W16</f>
        <v>0.84597295708406817</v>
      </c>
      <c r="V16" s="43">
        <v>4317</v>
      </c>
      <c r="W16" s="44">
        <v>5103</v>
      </c>
      <c r="X16" s="73" t="s">
        <v>147</v>
      </c>
      <c r="Y16" s="102">
        <v>12</v>
      </c>
    </row>
    <row r="17" spans="1:25" ht="30.6" x14ac:dyDescent="0.2">
      <c r="A17" s="77" t="s">
        <v>53</v>
      </c>
      <c r="B17" s="78" t="s">
        <v>65</v>
      </c>
      <c r="C17" s="79" t="s">
        <v>66</v>
      </c>
      <c r="D17" s="77" t="s">
        <v>54</v>
      </c>
      <c r="E17" s="79" t="s">
        <v>55</v>
      </c>
      <c r="F17" s="110">
        <v>25498935.18</v>
      </c>
      <c r="G17" s="110">
        <v>160086392.92999998</v>
      </c>
      <c r="H17" s="110">
        <v>149972475.30999997</v>
      </c>
      <c r="I17" s="110">
        <v>149972475.30999997</v>
      </c>
      <c r="J17" s="110">
        <v>148751455.82999998</v>
      </c>
      <c r="K17" s="77" t="s">
        <v>67</v>
      </c>
      <c r="L17" s="77" t="s">
        <v>27</v>
      </c>
      <c r="M17" s="80" t="s">
        <v>200</v>
      </c>
      <c r="N17" s="68" t="s">
        <v>202</v>
      </c>
      <c r="O17" s="69" t="s">
        <v>183</v>
      </c>
      <c r="P17" s="70" t="s">
        <v>108</v>
      </c>
      <c r="Q17" s="76" t="s">
        <v>98</v>
      </c>
      <c r="R17" s="70" t="s">
        <v>205</v>
      </c>
      <c r="S17" s="53">
        <v>1</v>
      </c>
      <c r="T17" s="72" t="s">
        <v>163</v>
      </c>
      <c r="U17" s="31">
        <f>+V17/W17</f>
        <v>0.66666666666666663</v>
      </c>
      <c r="V17" s="43">
        <v>2</v>
      </c>
      <c r="W17" s="44">
        <v>3</v>
      </c>
      <c r="X17" s="73" t="s">
        <v>207</v>
      </c>
      <c r="Y17" s="102">
        <v>13</v>
      </c>
    </row>
    <row r="18" spans="1:25" ht="40.799999999999997" x14ac:dyDescent="0.2">
      <c r="A18" s="77" t="s">
        <v>53</v>
      </c>
      <c r="B18" s="78" t="s">
        <v>65</v>
      </c>
      <c r="C18" s="79" t="s">
        <v>66</v>
      </c>
      <c r="D18" s="77" t="s">
        <v>54</v>
      </c>
      <c r="E18" s="79" t="s">
        <v>55</v>
      </c>
      <c r="F18" s="109">
        <v>26734777.869999997</v>
      </c>
      <c r="G18" s="109">
        <v>38471971.350000001</v>
      </c>
      <c r="H18" s="109">
        <v>35166323.420000002</v>
      </c>
      <c r="I18" s="109">
        <v>35166323.420000002</v>
      </c>
      <c r="J18" s="109">
        <v>34504532.479999997</v>
      </c>
      <c r="K18" s="77" t="s">
        <v>67</v>
      </c>
      <c r="L18" s="77" t="s">
        <v>208</v>
      </c>
      <c r="M18" s="80" t="s">
        <v>209</v>
      </c>
      <c r="N18" s="68" t="s">
        <v>211</v>
      </c>
      <c r="O18" s="69" t="s">
        <v>174</v>
      </c>
      <c r="P18" s="70" t="s">
        <v>109</v>
      </c>
      <c r="Q18" s="70" t="s">
        <v>98</v>
      </c>
      <c r="R18" s="70" t="s">
        <v>135</v>
      </c>
      <c r="S18" s="53">
        <v>1</v>
      </c>
      <c r="T18" s="72" t="s">
        <v>163</v>
      </c>
      <c r="U18" s="42">
        <f>V18/W18</f>
        <v>0.22382647236585856</v>
      </c>
      <c r="V18" s="85">
        <v>6666</v>
      </c>
      <c r="W18" s="85">
        <v>29782</v>
      </c>
      <c r="X18" s="75" t="s">
        <v>151</v>
      </c>
      <c r="Y18" s="102">
        <v>14</v>
      </c>
    </row>
    <row r="19" spans="1:25" ht="40.799999999999997" x14ac:dyDescent="0.2">
      <c r="A19" s="77" t="s">
        <v>53</v>
      </c>
      <c r="B19" s="78" t="s">
        <v>65</v>
      </c>
      <c r="C19" s="79" t="s">
        <v>66</v>
      </c>
      <c r="D19" s="77" t="s">
        <v>54</v>
      </c>
      <c r="E19" s="79" t="s">
        <v>55</v>
      </c>
      <c r="F19" s="110">
        <v>20516776.179999996</v>
      </c>
      <c r="G19" s="110">
        <v>29643245.73</v>
      </c>
      <c r="H19" s="110">
        <v>28308470.449999999</v>
      </c>
      <c r="I19" s="110">
        <v>28308470.449999999</v>
      </c>
      <c r="J19" s="110">
        <v>28032729.949999996</v>
      </c>
      <c r="K19" s="77" t="s">
        <v>67</v>
      </c>
      <c r="L19" s="77" t="s">
        <v>27</v>
      </c>
      <c r="M19" s="80" t="s">
        <v>210</v>
      </c>
      <c r="N19" s="68" t="s">
        <v>212</v>
      </c>
      <c r="O19" s="69" t="s">
        <v>174</v>
      </c>
      <c r="P19" s="70" t="s">
        <v>110</v>
      </c>
      <c r="Q19" s="70" t="s">
        <v>98</v>
      </c>
      <c r="R19" s="70" t="s">
        <v>170</v>
      </c>
      <c r="S19" s="53">
        <v>1</v>
      </c>
      <c r="T19" s="72" t="s">
        <v>163</v>
      </c>
      <c r="U19" s="42">
        <f t="shared" ref="U19:U20" si="1">V19/W19</f>
        <v>0.55172413793103448</v>
      </c>
      <c r="V19" s="85">
        <v>160</v>
      </c>
      <c r="W19" s="85">
        <v>290</v>
      </c>
      <c r="X19" s="75" t="s">
        <v>152</v>
      </c>
      <c r="Y19" s="102">
        <v>15</v>
      </c>
    </row>
    <row r="20" spans="1:25" ht="30.6" x14ac:dyDescent="0.2">
      <c r="A20" s="77" t="s">
        <v>53</v>
      </c>
      <c r="B20" s="78" t="s">
        <v>65</v>
      </c>
      <c r="C20" s="79" t="s">
        <v>66</v>
      </c>
      <c r="D20" s="77" t="s">
        <v>54</v>
      </c>
      <c r="E20" s="79" t="s">
        <v>55</v>
      </c>
      <c r="F20" s="110">
        <v>6218001.6899999995</v>
      </c>
      <c r="G20" s="110">
        <v>8828725.6199999992</v>
      </c>
      <c r="H20" s="110">
        <v>6857852.9699999988</v>
      </c>
      <c r="I20" s="110">
        <v>6857852.9699999988</v>
      </c>
      <c r="J20" s="110">
        <v>6471802.5299999993</v>
      </c>
      <c r="K20" s="77" t="s">
        <v>67</v>
      </c>
      <c r="L20" s="77" t="s">
        <v>27</v>
      </c>
      <c r="M20" s="80" t="s">
        <v>71</v>
      </c>
      <c r="N20" s="68" t="s">
        <v>213</v>
      </c>
      <c r="O20" s="69" t="s">
        <v>174</v>
      </c>
      <c r="P20" s="70" t="s">
        <v>111</v>
      </c>
      <c r="Q20" s="70" t="s">
        <v>98</v>
      </c>
      <c r="R20" s="70" t="s">
        <v>214</v>
      </c>
      <c r="S20" s="53">
        <v>1</v>
      </c>
      <c r="T20" s="72" t="s">
        <v>163</v>
      </c>
      <c r="U20" s="42">
        <f t="shared" si="1"/>
        <v>0.66666666666666663</v>
      </c>
      <c r="V20" s="85">
        <v>2</v>
      </c>
      <c r="W20" s="85">
        <v>3</v>
      </c>
      <c r="X20" s="75" t="s">
        <v>266</v>
      </c>
      <c r="Y20" s="102">
        <v>16</v>
      </c>
    </row>
    <row r="21" spans="1:25" ht="40.799999999999997" x14ac:dyDescent="0.2">
      <c r="A21" s="77" t="s">
        <v>53</v>
      </c>
      <c r="B21" s="78" t="s">
        <v>65</v>
      </c>
      <c r="C21" s="79" t="s">
        <v>66</v>
      </c>
      <c r="D21" s="77" t="s">
        <v>54</v>
      </c>
      <c r="E21" s="79" t="s">
        <v>55</v>
      </c>
      <c r="F21" s="109">
        <v>59296001.379999995</v>
      </c>
      <c r="G21" s="109">
        <v>91449684.979999989</v>
      </c>
      <c r="H21" s="109">
        <v>72984321.919999987</v>
      </c>
      <c r="I21" s="109">
        <v>72984321.919999987</v>
      </c>
      <c r="J21" s="109">
        <v>70382896.640000001</v>
      </c>
      <c r="K21" s="77" t="s">
        <v>67</v>
      </c>
      <c r="L21" s="77" t="s">
        <v>215</v>
      </c>
      <c r="M21" s="80" t="s">
        <v>216</v>
      </c>
      <c r="N21" s="68" t="s">
        <v>219</v>
      </c>
      <c r="O21" s="69" t="s">
        <v>176</v>
      </c>
      <c r="P21" s="70" t="s">
        <v>112</v>
      </c>
      <c r="Q21" s="76" t="s">
        <v>98</v>
      </c>
      <c r="R21" s="70" t="s">
        <v>223</v>
      </c>
      <c r="S21" s="53">
        <v>0.55000000000000004</v>
      </c>
      <c r="T21" s="72" t="s">
        <v>163</v>
      </c>
      <c r="U21" s="32">
        <f>V21/W21</f>
        <v>0.52195270515214243</v>
      </c>
      <c r="V21" s="86">
        <v>100441860.50032715</v>
      </c>
      <c r="W21" s="86">
        <v>192434792.47999999</v>
      </c>
      <c r="X21" s="75" t="s">
        <v>153</v>
      </c>
      <c r="Y21" s="102">
        <v>17</v>
      </c>
    </row>
    <row r="22" spans="1:25" ht="30.6" x14ac:dyDescent="0.2">
      <c r="A22" s="77" t="s">
        <v>53</v>
      </c>
      <c r="B22" s="78" t="s">
        <v>65</v>
      </c>
      <c r="C22" s="79" t="s">
        <v>66</v>
      </c>
      <c r="D22" s="77" t="s">
        <v>54</v>
      </c>
      <c r="E22" s="79" t="s">
        <v>55</v>
      </c>
      <c r="F22" s="110">
        <v>9831184.6899999976</v>
      </c>
      <c r="G22" s="110">
        <v>11713708.659999996</v>
      </c>
      <c r="H22" s="110">
        <v>10855448.339999998</v>
      </c>
      <c r="I22" s="110">
        <v>10855448.339999998</v>
      </c>
      <c r="J22" s="110">
        <v>9999509.9799999986</v>
      </c>
      <c r="K22" s="77" t="s">
        <v>67</v>
      </c>
      <c r="L22" s="78" t="s">
        <v>27</v>
      </c>
      <c r="M22" s="80" t="s">
        <v>217</v>
      </c>
      <c r="N22" s="68" t="s">
        <v>85</v>
      </c>
      <c r="O22" s="69" t="s">
        <v>176</v>
      </c>
      <c r="P22" s="70" t="s">
        <v>113</v>
      </c>
      <c r="Q22" s="76" t="s">
        <v>222</v>
      </c>
      <c r="R22" s="70" t="s">
        <v>136</v>
      </c>
      <c r="S22" s="87">
        <v>900</v>
      </c>
      <c r="T22" s="72" t="s">
        <v>163</v>
      </c>
      <c r="U22" s="48">
        <f>+V22+W22</f>
        <v>1245</v>
      </c>
      <c r="V22" s="30">
        <v>993</v>
      </c>
      <c r="W22" s="30">
        <v>252</v>
      </c>
      <c r="X22" s="75" t="s">
        <v>154</v>
      </c>
      <c r="Y22" s="102">
        <v>18</v>
      </c>
    </row>
    <row r="23" spans="1:25" ht="30.6" x14ac:dyDescent="0.2">
      <c r="A23" s="77" t="s">
        <v>53</v>
      </c>
      <c r="B23" s="78" t="s">
        <v>65</v>
      </c>
      <c r="C23" s="79" t="s">
        <v>66</v>
      </c>
      <c r="D23" s="77" t="s">
        <v>54</v>
      </c>
      <c r="E23" s="79" t="s">
        <v>55</v>
      </c>
      <c r="F23" s="110">
        <v>18474849.27</v>
      </c>
      <c r="G23" s="110">
        <v>21390714.709999997</v>
      </c>
      <c r="H23" s="110">
        <v>18899085.77</v>
      </c>
      <c r="I23" s="110">
        <v>18899085.77</v>
      </c>
      <c r="J23" s="110">
        <v>18729377.77</v>
      </c>
      <c r="K23" s="77" t="s">
        <v>67</v>
      </c>
      <c r="L23" s="78" t="s">
        <v>27</v>
      </c>
      <c r="M23" s="80" t="s">
        <v>72</v>
      </c>
      <c r="N23" s="68" t="s">
        <v>86</v>
      </c>
      <c r="O23" s="69" t="s">
        <v>176</v>
      </c>
      <c r="P23" s="70" t="s">
        <v>114</v>
      </c>
      <c r="Q23" s="76" t="s">
        <v>98</v>
      </c>
      <c r="R23" s="70" t="s">
        <v>137</v>
      </c>
      <c r="S23" s="88">
        <v>0.05</v>
      </c>
      <c r="T23" s="72" t="s">
        <v>163</v>
      </c>
      <c r="U23" s="31">
        <f>+V23/W23</f>
        <v>3.8101224774274384E-2</v>
      </c>
      <c r="V23" s="86">
        <v>1900247.3753000051</v>
      </c>
      <c r="W23" s="86">
        <v>49873655.940399997</v>
      </c>
      <c r="X23" s="75" t="s">
        <v>153</v>
      </c>
      <c r="Y23" s="102">
        <v>19</v>
      </c>
    </row>
    <row r="24" spans="1:25" ht="30.6" x14ac:dyDescent="0.2">
      <c r="A24" s="77" t="s">
        <v>53</v>
      </c>
      <c r="B24" s="78" t="s">
        <v>65</v>
      </c>
      <c r="C24" s="79" t="s">
        <v>66</v>
      </c>
      <c r="D24" s="77" t="s">
        <v>54</v>
      </c>
      <c r="E24" s="79" t="s">
        <v>55</v>
      </c>
      <c r="F24" s="110">
        <v>12771983.949999999</v>
      </c>
      <c r="G24" s="110">
        <v>16371250.27</v>
      </c>
      <c r="H24" s="110">
        <v>14227457.229999999</v>
      </c>
      <c r="I24" s="110">
        <v>14227457.229999999</v>
      </c>
      <c r="J24" s="110">
        <v>14190859.229999999</v>
      </c>
      <c r="K24" s="77" t="s">
        <v>67</v>
      </c>
      <c r="L24" s="78" t="s">
        <v>27</v>
      </c>
      <c r="M24" s="80" t="s">
        <v>73</v>
      </c>
      <c r="N24" s="68" t="s">
        <v>87</v>
      </c>
      <c r="O24" s="69" t="s">
        <v>176</v>
      </c>
      <c r="P24" s="70" t="s">
        <v>115</v>
      </c>
      <c r="Q24" s="76" t="s">
        <v>98</v>
      </c>
      <c r="R24" s="70" t="s">
        <v>155</v>
      </c>
      <c r="S24" s="89">
        <v>0.1</v>
      </c>
      <c r="T24" s="72" t="s">
        <v>163</v>
      </c>
      <c r="U24" s="31">
        <f>+V24/W24</f>
        <v>9.0501900761017634E-2</v>
      </c>
      <c r="V24" s="67">
        <v>12689</v>
      </c>
      <c r="W24" s="67">
        <v>140207</v>
      </c>
      <c r="X24" s="75" t="s">
        <v>156</v>
      </c>
      <c r="Y24" s="102">
        <v>20</v>
      </c>
    </row>
    <row r="25" spans="1:25" ht="30.6" x14ac:dyDescent="0.2">
      <c r="A25" s="77" t="s">
        <v>53</v>
      </c>
      <c r="B25" s="78" t="s">
        <v>65</v>
      </c>
      <c r="C25" s="79" t="s">
        <v>66</v>
      </c>
      <c r="D25" s="77" t="s">
        <v>54</v>
      </c>
      <c r="E25" s="79" t="s">
        <v>55</v>
      </c>
      <c r="F25" s="110">
        <v>18217983.469999999</v>
      </c>
      <c r="G25" s="110">
        <v>41974011.340000004</v>
      </c>
      <c r="H25" s="110">
        <v>29002330.579999998</v>
      </c>
      <c r="I25" s="110">
        <v>29002330.579999998</v>
      </c>
      <c r="J25" s="110">
        <v>27463149.66</v>
      </c>
      <c r="K25" s="77" t="s">
        <v>67</v>
      </c>
      <c r="L25" s="78" t="s">
        <v>27</v>
      </c>
      <c r="M25" s="80" t="s">
        <v>218</v>
      </c>
      <c r="N25" s="68" t="s">
        <v>220</v>
      </c>
      <c r="O25" s="69" t="s">
        <v>183</v>
      </c>
      <c r="P25" s="70" t="s">
        <v>221</v>
      </c>
      <c r="Q25" s="76" t="s">
        <v>98</v>
      </c>
      <c r="R25" s="70" t="s">
        <v>205</v>
      </c>
      <c r="S25" s="53">
        <v>1</v>
      </c>
      <c r="T25" s="72" t="s">
        <v>163</v>
      </c>
      <c r="U25" s="31">
        <f>+V25/W25</f>
        <v>0</v>
      </c>
      <c r="V25" s="67">
        <v>0</v>
      </c>
      <c r="W25" s="67">
        <v>3</v>
      </c>
      <c r="X25" s="73" t="s">
        <v>207</v>
      </c>
      <c r="Y25" s="102">
        <v>21</v>
      </c>
    </row>
    <row r="26" spans="1:25" ht="30.6" x14ac:dyDescent="0.2">
      <c r="A26" s="77" t="s">
        <v>53</v>
      </c>
      <c r="B26" s="78" t="s">
        <v>65</v>
      </c>
      <c r="C26" s="79" t="s">
        <v>66</v>
      </c>
      <c r="D26" s="77" t="s">
        <v>54</v>
      </c>
      <c r="E26" s="79" t="s">
        <v>55</v>
      </c>
      <c r="F26" s="109">
        <v>23757090.420000002</v>
      </c>
      <c r="G26" s="109">
        <v>68212681.61999999</v>
      </c>
      <c r="H26" s="109">
        <v>19280651.990000002</v>
      </c>
      <c r="I26" s="109">
        <v>19280651.990000002</v>
      </c>
      <c r="J26" s="109">
        <v>15952504.560000001</v>
      </c>
      <c r="K26" s="77" t="s">
        <v>67</v>
      </c>
      <c r="L26" s="78" t="s">
        <v>224</v>
      </c>
      <c r="M26" s="80" t="s">
        <v>225</v>
      </c>
      <c r="N26" s="68" t="s">
        <v>88</v>
      </c>
      <c r="O26" s="69" t="s">
        <v>177</v>
      </c>
      <c r="P26" s="70" t="s">
        <v>116</v>
      </c>
      <c r="Q26" s="70" t="s">
        <v>98</v>
      </c>
      <c r="R26" s="70" t="s">
        <v>233</v>
      </c>
      <c r="S26" s="53">
        <v>1</v>
      </c>
      <c r="T26" s="72" t="s">
        <v>163</v>
      </c>
      <c r="U26" s="31">
        <f>V26/W26</f>
        <v>0.67692307692307696</v>
      </c>
      <c r="V26" s="56">
        <v>88</v>
      </c>
      <c r="W26" s="56">
        <v>130</v>
      </c>
      <c r="X26" s="75" t="s">
        <v>230</v>
      </c>
      <c r="Y26" s="102">
        <v>22</v>
      </c>
    </row>
    <row r="27" spans="1:25" ht="30.6" x14ac:dyDescent="0.2">
      <c r="A27" s="77" t="s">
        <v>53</v>
      </c>
      <c r="B27" s="78" t="s">
        <v>65</v>
      </c>
      <c r="C27" s="79" t="s">
        <v>66</v>
      </c>
      <c r="D27" s="77" t="s">
        <v>54</v>
      </c>
      <c r="E27" s="79" t="s">
        <v>55</v>
      </c>
      <c r="F27" s="110">
        <v>2284962.0499999998</v>
      </c>
      <c r="G27" s="110">
        <v>1852494.14</v>
      </c>
      <c r="H27" s="110">
        <v>1590322.91</v>
      </c>
      <c r="I27" s="110">
        <v>1590322.91</v>
      </c>
      <c r="J27" s="110">
        <v>1590322.91</v>
      </c>
      <c r="K27" s="77" t="s">
        <v>67</v>
      </c>
      <c r="L27" s="78" t="s">
        <v>27</v>
      </c>
      <c r="M27" s="80" t="s">
        <v>226</v>
      </c>
      <c r="N27" s="68" t="s">
        <v>89</v>
      </c>
      <c r="O27" s="69" t="s">
        <v>177</v>
      </c>
      <c r="P27" s="70" t="s">
        <v>117</v>
      </c>
      <c r="Q27" s="70" t="s">
        <v>98</v>
      </c>
      <c r="R27" s="70" t="s">
        <v>234</v>
      </c>
      <c r="S27" s="53">
        <v>1</v>
      </c>
      <c r="T27" s="72" t="s">
        <v>163</v>
      </c>
      <c r="U27" s="31">
        <f t="shared" ref="U27:U34" si="2">+V27/W27</f>
        <v>0.26923076923076922</v>
      </c>
      <c r="V27" s="56">
        <v>35</v>
      </c>
      <c r="W27" s="56">
        <v>130</v>
      </c>
      <c r="X27" s="75" t="s">
        <v>231</v>
      </c>
      <c r="Y27" s="102">
        <v>23</v>
      </c>
    </row>
    <row r="28" spans="1:25" ht="30.6" x14ac:dyDescent="0.2">
      <c r="A28" s="77" t="s">
        <v>53</v>
      </c>
      <c r="B28" s="78" t="s">
        <v>65</v>
      </c>
      <c r="C28" s="79" t="s">
        <v>66</v>
      </c>
      <c r="D28" s="77" t="s">
        <v>54</v>
      </c>
      <c r="E28" s="79" t="s">
        <v>55</v>
      </c>
      <c r="F28" s="110">
        <v>21472128.370000001</v>
      </c>
      <c r="G28" s="110">
        <v>66360187.479999997</v>
      </c>
      <c r="H28" s="110">
        <v>17690329.080000002</v>
      </c>
      <c r="I28" s="110">
        <v>17690329.080000002</v>
      </c>
      <c r="J28" s="110">
        <v>14362181.65</v>
      </c>
      <c r="K28" s="77" t="s">
        <v>67</v>
      </c>
      <c r="L28" s="78" t="s">
        <v>27</v>
      </c>
      <c r="M28" s="80" t="s">
        <v>227</v>
      </c>
      <c r="N28" s="68" t="s">
        <v>228</v>
      </c>
      <c r="O28" s="69" t="s">
        <v>180</v>
      </c>
      <c r="P28" s="70" t="s">
        <v>229</v>
      </c>
      <c r="Q28" s="70" t="s">
        <v>98</v>
      </c>
      <c r="R28" s="70" t="s">
        <v>232</v>
      </c>
      <c r="S28" s="53">
        <v>1</v>
      </c>
      <c r="T28" s="72" t="s">
        <v>163</v>
      </c>
      <c r="U28" s="31">
        <f t="shared" si="2"/>
        <v>0.51851851851851849</v>
      </c>
      <c r="V28" s="57">
        <v>14</v>
      </c>
      <c r="W28" s="57">
        <v>27</v>
      </c>
      <c r="X28" s="75" t="s">
        <v>160</v>
      </c>
      <c r="Y28" s="102">
        <v>24</v>
      </c>
    </row>
    <row r="29" spans="1:25" ht="30.6" x14ac:dyDescent="0.2">
      <c r="A29" s="77" t="s">
        <v>53</v>
      </c>
      <c r="B29" s="78" t="s">
        <v>65</v>
      </c>
      <c r="C29" s="79" t="s">
        <v>66</v>
      </c>
      <c r="D29" s="77" t="s">
        <v>54</v>
      </c>
      <c r="E29" s="79" t="s">
        <v>55</v>
      </c>
      <c r="F29" s="109">
        <v>119180301.73999999</v>
      </c>
      <c r="G29" s="109">
        <v>383598492.75825238</v>
      </c>
      <c r="H29" s="109">
        <v>235737025.81999999</v>
      </c>
      <c r="I29" s="109">
        <v>235737025.81999999</v>
      </c>
      <c r="J29" s="109">
        <v>180554809.55999994</v>
      </c>
      <c r="K29" s="77" t="s">
        <v>67</v>
      </c>
      <c r="L29" s="78" t="s">
        <v>235</v>
      </c>
      <c r="M29" s="80" t="s">
        <v>236</v>
      </c>
      <c r="N29" s="75" t="s">
        <v>92</v>
      </c>
      <c r="O29" s="69" t="s">
        <v>181</v>
      </c>
      <c r="P29" s="70" t="s">
        <v>118</v>
      </c>
      <c r="Q29" s="76" t="s">
        <v>98</v>
      </c>
      <c r="R29" s="70" t="s">
        <v>238</v>
      </c>
      <c r="S29" s="53">
        <v>0.85</v>
      </c>
      <c r="T29" s="72" t="s">
        <v>163</v>
      </c>
      <c r="U29" s="33">
        <f t="shared" si="2"/>
        <v>0.8109959045200712</v>
      </c>
      <c r="V29" s="90">
        <v>460181743.66913331</v>
      </c>
      <c r="W29" s="90">
        <v>567427950.13429606</v>
      </c>
      <c r="X29" s="75" t="s">
        <v>153</v>
      </c>
      <c r="Y29" s="102">
        <v>25</v>
      </c>
    </row>
    <row r="30" spans="1:25" ht="30.6" x14ac:dyDescent="0.2">
      <c r="A30" s="77" t="s">
        <v>53</v>
      </c>
      <c r="B30" s="78" t="s">
        <v>65</v>
      </c>
      <c r="C30" s="79" t="s">
        <v>66</v>
      </c>
      <c r="D30" s="77" t="s">
        <v>54</v>
      </c>
      <c r="E30" s="79" t="s">
        <v>55</v>
      </c>
      <c r="F30" s="110">
        <v>3357044.07</v>
      </c>
      <c r="G30" s="110">
        <v>3361155.15</v>
      </c>
      <c r="H30" s="110">
        <v>3214686.3500000006</v>
      </c>
      <c r="I30" s="110">
        <v>3214686.3500000006</v>
      </c>
      <c r="J30" s="110">
        <v>3210991.5900000003</v>
      </c>
      <c r="K30" s="77" t="s">
        <v>67</v>
      </c>
      <c r="L30" s="78" t="s">
        <v>27</v>
      </c>
      <c r="M30" s="80" t="s">
        <v>74</v>
      </c>
      <c r="N30" s="75" t="s">
        <v>90</v>
      </c>
      <c r="O30" s="69" t="s">
        <v>237</v>
      </c>
      <c r="P30" s="70" t="s">
        <v>119</v>
      </c>
      <c r="Q30" s="76" t="s">
        <v>98</v>
      </c>
      <c r="R30" s="70" t="s">
        <v>186</v>
      </c>
      <c r="S30" s="53">
        <v>0.9</v>
      </c>
      <c r="T30" s="72" t="s">
        <v>163</v>
      </c>
      <c r="U30" s="31">
        <f t="shared" si="2"/>
        <v>5.4054054054054057E-2</v>
      </c>
      <c r="V30" s="67">
        <v>2</v>
      </c>
      <c r="W30" s="67">
        <v>37</v>
      </c>
      <c r="X30" s="75" t="s">
        <v>157</v>
      </c>
      <c r="Y30" s="102">
        <v>26</v>
      </c>
    </row>
    <row r="31" spans="1:25" ht="30.6" x14ac:dyDescent="0.2">
      <c r="A31" s="77" t="s">
        <v>53</v>
      </c>
      <c r="B31" s="78" t="s">
        <v>65</v>
      </c>
      <c r="C31" s="79" t="s">
        <v>66</v>
      </c>
      <c r="D31" s="77" t="s">
        <v>54</v>
      </c>
      <c r="E31" s="79" t="s">
        <v>55</v>
      </c>
      <c r="F31" s="110">
        <v>2425007.4899999998</v>
      </c>
      <c r="G31" s="110">
        <v>2946662.96</v>
      </c>
      <c r="H31" s="110">
        <v>2709651.8</v>
      </c>
      <c r="I31" s="110">
        <v>2709651.8</v>
      </c>
      <c r="J31" s="110">
        <v>1967255.51</v>
      </c>
      <c r="K31" s="77" t="s">
        <v>67</v>
      </c>
      <c r="L31" s="78" t="s">
        <v>27</v>
      </c>
      <c r="M31" s="80" t="s">
        <v>239</v>
      </c>
      <c r="N31" s="75" t="s">
        <v>91</v>
      </c>
      <c r="O31" s="69" t="s">
        <v>178</v>
      </c>
      <c r="P31" s="70" t="s">
        <v>120</v>
      </c>
      <c r="Q31" s="76" t="s">
        <v>98</v>
      </c>
      <c r="R31" s="70" t="s">
        <v>138</v>
      </c>
      <c r="S31" s="54">
        <v>1</v>
      </c>
      <c r="T31" s="72" t="s">
        <v>163</v>
      </c>
      <c r="U31" s="33">
        <f t="shared" si="2"/>
        <v>0.4</v>
      </c>
      <c r="V31" s="29">
        <v>8</v>
      </c>
      <c r="W31" s="29">
        <v>20</v>
      </c>
      <c r="X31" s="75" t="s">
        <v>158</v>
      </c>
      <c r="Y31" s="102">
        <v>27</v>
      </c>
    </row>
    <row r="32" spans="1:25" ht="30.6" x14ac:dyDescent="0.2">
      <c r="A32" s="77" t="s">
        <v>53</v>
      </c>
      <c r="B32" s="78" t="s">
        <v>65</v>
      </c>
      <c r="C32" s="79" t="s">
        <v>66</v>
      </c>
      <c r="D32" s="77" t="s">
        <v>54</v>
      </c>
      <c r="E32" s="79" t="s">
        <v>55</v>
      </c>
      <c r="F32" s="110">
        <v>661689.19000000006</v>
      </c>
      <c r="G32" s="110">
        <v>653997.93000000005</v>
      </c>
      <c r="H32" s="110">
        <v>620915.02</v>
      </c>
      <c r="I32" s="110">
        <v>620915.02</v>
      </c>
      <c r="J32" s="110">
        <v>620915.02</v>
      </c>
      <c r="K32" s="77" t="s">
        <v>67</v>
      </c>
      <c r="L32" s="78" t="s">
        <v>27</v>
      </c>
      <c r="M32" s="80" t="s">
        <v>240</v>
      </c>
      <c r="N32" s="75" t="s">
        <v>241</v>
      </c>
      <c r="O32" s="69" t="s">
        <v>179</v>
      </c>
      <c r="P32" s="70" t="s">
        <v>121</v>
      </c>
      <c r="Q32" s="70" t="s">
        <v>98</v>
      </c>
      <c r="R32" s="70" t="s">
        <v>166</v>
      </c>
      <c r="S32" s="54">
        <v>1</v>
      </c>
      <c r="T32" s="72" t="s">
        <v>163</v>
      </c>
      <c r="U32" s="33">
        <f t="shared" si="2"/>
        <v>0.72857142857142854</v>
      </c>
      <c r="V32" s="49">
        <v>51</v>
      </c>
      <c r="W32" s="30">
        <v>70</v>
      </c>
      <c r="X32" s="75" t="s">
        <v>159</v>
      </c>
      <c r="Y32" s="102">
        <v>28</v>
      </c>
    </row>
    <row r="33" spans="1:25" ht="30.6" x14ac:dyDescent="0.2">
      <c r="A33" s="77" t="s">
        <v>53</v>
      </c>
      <c r="B33" s="78" t="s">
        <v>65</v>
      </c>
      <c r="C33" s="79" t="s">
        <v>66</v>
      </c>
      <c r="D33" s="77" t="s">
        <v>54</v>
      </c>
      <c r="E33" s="79" t="s">
        <v>55</v>
      </c>
      <c r="F33" s="110">
        <v>18758329.050000001</v>
      </c>
      <c r="G33" s="110">
        <v>40129625.5</v>
      </c>
      <c r="H33" s="110">
        <v>12226369.189999999</v>
      </c>
      <c r="I33" s="110">
        <v>12226369.189999999</v>
      </c>
      <c r="J33" s="110">
        <v>9831502.7599999998</v>
      </c>
      <c r="K33" s="77" t="s">
        <v>67</v>
      </c>
      <c r="L33" s="78" t="s">
        <v>27</v>
      </c>
      <c r="M33" s="80" t="s">
        <v>75</v>
      </c>
      <c r="N33" s="91" t="s">
        <v>244</v>
      </c>
      <c r="O33" s="69" t="s">
        <v>180</v>
      </c>
      <c r="P33" s="70" t="s">
        <v>122</v>
      </c>
      <c r="Q33" s="92" t="s">
        <v>98</v>
      </c>
      <c r="R33" s="93" t="s">
        <v>246</v>
      </c>
      <c r="S33" s="58">
        <v>1</v>
      </c>
      <c r="T33" s="72" t="s">
        <v>163</v>
      </c>
      <c r="U33" s="59">
        <f t="shared" si="2"/>
        <v>1.0285714285714285</v>
      </c>
      <c r="V33" s="52">
        <v>72</v>
      </c>
      <c r="W33" s="52">
        <v>70</v>
      </c>
      <c r="X33" s="94" t="s">
        <v>247</v>
      </c>
      <c r="Y33" s="102">
        <v>29</v>
      </c>
    </row>
    <row r="34" spans="1:25" ht="30.6" x14ac:dyDescent="0.2">
      <c r="A34" s="77" t="s">
        <v>53</v>
      </c>
      <c r="B34" s="78" t="s">
        <v>65</v>
      </c>
      <c r="C34" s="79" t="s">
        <v>66</v>
      </c>
      <c r="D34" s="77" t="s">
        <v>54</v>
      </c>
      <c r="E34" s="79" t="s">
        <v>55</v>
      </c>
      <c r="F34" s="110">
        <v>19980480.530000001</v>
      </c>
      <c r="G34" s="110">
        <v>16469137.150000002</v>
      </c>
      <c r="H34" s="110">
        <v>13772216.17</v>
      </c>
      <c r="I34" s="110">
        <v>13772216.17</v>
      </c>
      <c r="J34" s="110">
        <v>13257684.969999997</v>
      </c>
      <c r="K34" s="77" t="s">
        <v>67</v>
      </c>
      <c r="L34" s="78" t="s">
        <v>27</v>
      </c>
      <c r="M34" s="80" t="s">
        <v>242</v>
      </c>
      <c r="N34" s="154" t="s">
        <v>245</v>
      </c>
      <c r="O34" s="155" t="s">
        <v>180</v>
      </c>
      <c r="P34" s="70" t="s">
        <v>123</v>
      </c>
      <c r="Q34" s="157" t="s">
        <v>98</v>
      </c>
      <c r="R34" s="159" t="s">
        <v>248</v>
      </c>
      <c r="S34" s="161">
        <v>0.7</v>
      </c>
      <c r="T34" s="72" t="s">
        <v>163</v>
      </c>
      <c r="U34" s="148">
        <f t="shared" si="2"/>
        <v>0.38509316770186336</v>
      </c>
      <c r="V34" s="150">
        <v>62</v>
      </c>
      <c r="W34" s="150">
        <v>161</v>
      </c>
      <c r="X34" s="152" t="s">
        <v>160</v>
      </c>
      <c r="Y34" s="102">
        <v>30</v>
      </c>
    </row>
    <row r="35" spans="1:25" s="19" customFormat="1" ht="34.5" customHeight="1" x14ac:dyDescent="0.2">
      <c r="A35" s="95" t="s">
        <v>53</v>
      </c>
      <c r="B35" s="96" t="s">
        <v>65</v>
      </c>
      <c r="C35" s="97" t="s">
        <v>66</v>
      </c>
      <c r="D35" s="95" t="s">
        <v>54</v>
      </c>
      <c r="E35" s="97" t="s">
        <v>55</v>
      </c>
      <c r="F35" s="110">
        <v>1203782.3500000001</v>
      </c>
      <c r="G35" s="110">
        <v>15918149.810000001</v>
      </c>
      <c r="H35" s="110">
        <v>15211873.23</v>
      </c>
      <c r="I35" s="110">
        <v>15211873.23</v>
      </c>
      <c r="J35" s="110">
        <v>14938443.369999999</v>
      </c>
      <c r="K35" s="95" t="s">
        <v>67</v>
      </c>
      <c r="L35" s="96" t="s">
        <v>27</v>
      </c>
      <c r="M35" s="98" t="s">
        <v>243</v>
      </c>
      <c r="N35" s="154"/>
      <c r="O35" s="156"/>
      <c r="P35" s="99" t="s">
        <v>124</v>
      </c>
      <c r="Q35" s="158"/>
      <c r="R35" s="160"/>
      <c r="S35" s="162"/>
      <c r="T35" s="72" t="s">
        <v>163</v>
      </c>
      <c r="U35" s="149"/>
      <c r="V35" s="151"/>
      <c r="W35" s="151"/>
      <c r="X35" s="153"/>
      <c r="Y35" s="102"/>
    </row>
    <row r="36" spans="1:25" s="19" customFormat="1" ht="34.5" customHeight="1" x14ac:dyDescent="0.2">
      <c r="A36" s="95" t="s">
        <v>53</v>
      </c>
      <c r="B36" s="96" t="s">
        <v>65</v>
      </c>
      <c r="C36" s="97" t="s">
        <v>66</v>
      </c>
      <c r="D36" s="95" t="s">
        <v>54</v>
      </c>
      <c r="E36" s="97" t="s">
        <v>55</v>
      </c>
      <c r="F36" s="110">
        <v>15184768.43</v>
      </c>
      <c r="G36" s="110">
        <v>230996579.04825237</v>
      </c>
      <c r="H36" s="110">
        <v>120429880.41999999</v>
      </c>
      <c r="I36" s="110">
        <v>120429880.41999999</v>
      </c>
      <c r="J36" s="110">
        <v>69956343.459999964</v>
      </c>
      <c r="K36" s="95" t="s">
        <v>67</v>
      </c>
      <c r="L36" s="96" t="s">
        <v>27</v>
      </c>
      <c r="M36" s="98" t="s">
        <v>249</v>
      </c>
      <c r="N36" s="73" t="s">
        <v>252</v>
      </c>
      <c r="O36" s="100" t="s">
        <v>181</v>
      </c>
      <c r="P36" s="99" t="s">
        <v>125</v>
      </c>
      <c r="Q36" s="99" t="s">
        <v>98</v>
      </c>
      <c r="R36" s="73" t="s">
        <v>255</v>
      </c>
      <c r="S36" s="55">
        <v>0.8</v>
      </c>
      <c r="T36" s="72" t="s">
        <v>163</v>
      </c>
      <c r="U36" s="34">
        <f>+V36/W36</f>
        <v>1.7250000000000001</v>
      </c>
      <c r="V36" s="113">
        <v>207</v>
      </c>
      <c r="W36" s="113">
        <v>120</v>
      </c>
      <c r="X36" s="73" t="s">
        <v>258</v>
      </c>
      <c r="Y36" s="102">
        <v>31</v>
      </c>
    </row>
    <row r="37" spans="1:25" s="19" customFormat="1" ht="34.5" customHeight="1" x14ac:dyDescent="0.2">
      <c r="A37" s="95" t="s">
        <v>53</v>
      </c>
      <c r="B37" s="96" t="s">
        <v>65</v>
      </c>
      <c r="C37" s="97" t="s">
        <v>66</v>
      </c>
      <c r="D37" s="95" t="s">
        <v>54</v>
      </c>
      <c r="E37" s="97" t="s">
        <v>55</v>
      </c>
      <c r="F37" s="110">
        <v>8375319.1600000001</v>
      </c>
      <c r="G37" s="110">
        <v>11707712.249999998</v>
      </c>
      <c r="H37" s="110">
        <v>11485511.339999998</v>
      </c>
      <c r="I37" s="110">
        <v>11485511.339999998</v>
      </c>
      <c r="J37" s="110">
        <v>11299911.339999998</v>
      </c>
      <c r="K37" s="95" t="s">
        <v>67</v>
      </c>
      <c r="L37" s="96" t="s">
        <v>27</v>
      </c>
      <c r="M37" s="98" t="s">
        <v>250</v>
      </c>
      <c r="N37" s="73" t="s">
        <v>161</v>
      </c>
      <c r="O37" s="100" t="s">
        <v>181</v>
      </c>
      <c r="P37" s="99" t="s">
        <v>126</v>
      </c>
      <c r="Q37" s="99" t="s">
        <v>98</v>
      </c>
      <c r="R37" s="73" t="s">
        <v>162</v>
      </c>
      <c r="S37" s="55">
        <v>1</v>
      </c>
      <c r="T37" s="72" t="s">
        <v>163</v>
      </c>
      <c r="U37" s="34">
        <f>V37/W37</f>
        <v>0.5</v>
      </c>
      <c r="V37" s="39">
        <v>12</v>
      </c>
      <c r="W37" s="39">
        <v>24</v>
      </c>
      <c r="X37" s="73" t="s">
        <v>259</v>
      </c>
      <c r="Y37" s="102">
        <v>32</v>
      </c>
    </row>
    <row r="38" spans="1:25" s="19" customFormat="1" ht="31.5" customHeight="1" x14ac:dyDescent="0.2">
      <c r="A38" s="95" t="s">
        <v>53</v>
      </c>
      <c r="B38" s="96" t="s">
        <v>65</v>
      </c>
      <c r="C38" s="97" t="s">
        <v>66</v>
      </c>
      <c r="D38" s="95" t="s">
        <v>54</v>
      </c>
      <c r="E38" s="97" t="s">
        <v>55</v>
      </c>
      <c r="F38" s="110">
        <v>27319320.739999998</v>
      </c>
      <c r="G38" s="110">
        <v>40436597.93</v>
      </c>
      <c r="H38" s="110">
        <v>38779980.149999999</v>
      </c>
      <c r="I38" s="110">
        <v>38779980.149999999</v>
      </c>
      <c r="J38" s="110">
        <v>38430460.799999997</v>
      </c>
      <c r="K38" s="167" t="s">
        <v>67</v>
      </c>
      <c r="L38" s="169" t="s">
        <v>27</v>
      </c>
      <c r="M38" s="165" t="s">
        <v>251</v>
      </c>
      <c r="N38" s="73" t="s">
        <v>253</v>
      </c>
      <c r="O38" s="171" t="s">
        <v>181</v>
      </c>
      <c r="P38" s="163" t="s">
        <v>127</v>
      </c>
      <c r="Q38" s="99" t="s">
        <v>98</v>
      </c>
      <c r="R38" s="73" t="s">
        <v>256</v>
      </c>
      <c r="S38" s="55">
        <v>1</v>
      </c>
      <c r="T38" s="72" t="s">
        <v>163</v>
      </c>
      <c r="U38" s="34">
        <f t="shared" ref="U38:U39" si="3">V38/W38</f>
        <v>0.42222222222222222</v>
      </c>
      <c r="V38" s="60">
        <v>19</v>
      </c>
      <c r="W38" s="39">
        <v>45</v>
      </c>
      <c r="X38" s="73" t="s">
        <v>268</v>
      </c>
      <c r="Y38" s="102">
        <v>33</v>
      </c>
    </row>
    <row r="39" spans="1:25" s="19" customFormat="1" ht="31.5" customHeight="1" x14ac:dyDescent="0.2">
      <c r="A39" s="95" t="s">
        <v>53</v>
      </c>
      <c r="B39" s="96" t="s">
        <v>65</v>
      </c>
      <c r="C39" s="97" t="s">
        <v>66</v>
      </c>
      <c r="D39" s="95" t="s">
        <v>54</v>
      </c>
      <c r="E39" s="97" t="s">
        <v>55</v>
      </c>
      <c r="F39" s="110"/>
      <c r="G39" s="110">
        <v>0</v>
      </c>
      <c r="H39" s="110">
        <v>0</v>
      </c>
      <c r="I39" s="110">
        <v>0</v>
      </c>
      <c r="J39" s="110">
        <v>0</v>
      </c>
      <c r="K39" s="168"/>
      <c r="L39" s="170"/>
      <c r="M39" s="166"/>
      <c r="N39" s="73" t="s">
        <v>254</v>
      </c>
      <c r="O39" s="172"/>
      <c r="P39" s="164"/>
      <c r="Q39" s="99" t="s">
        <v>98</v>
      </c>
      <c r="R39" s="73" t="s">
        <v>257</v>
      </c>
      <c r="S39" s="55">
        <v>1</v>
      </c>
      <c r="T39" s="72" t="s">
        <v>163</v>
      </c>
      <c r="U39" s="34">
        <f t="shared" si="3"/>
        <v>0.40143369175627241</v>
      </c>
      <c r="V39" s="60">
        <v>112</v>
      </c>
      <c r="W39" s="39">
        <v>279</v>
      </c>
      <c r="X39" s="73" t="s">
        <v>269</v>
      </c>
      <c r="Y39" s="102">
        <v>34</v>
      </c>
    </row>
    <row r="40" spans="1:25" s="19" customFormat="1" ht="34.5" customHeight="1" x14ac:dyDescent="0.2">
      <c r="A40" s="95" t="s">
        <v>53</v>
      </c>
      <c r="B40" s="96" t="s">
        <v>65</v>
      </c>
      <c r="C40" s="97" t="s">
        <v>66</v>
      </c>
      <c r="D40" s="95" t="s">
        <v>54</v>
      </c>
      <c r="E40" s="97" t="s">
        <v>55</v>
      </c>
      <c r="F40" s="110">
        <v>11704509.83</v>
      </c>
      <c r="G40" s="110">
        <v>4498067.16</v>
      </c>
      <c r="H40" s="110">
        <v>3499012.51</v>
      </c>
      <c r="I40" s="110">
        <v>3499012.51</v>
      </c>
      <c r="J40" s="110">
        <v>3474012.51</v>
      </c>
      <c r="K40" s="95" t="s">
        <v>67</v>
      </c>
      <c r="L40" s="96" t="s">
        <v>27</v>
      </c>
      <c r="M40" s="98" t="s">
        <v>260</v>
      </c>
      <c r="N40" s="73" t="s">
        <v>93</v>
      </c>
      <c r="O40" s="100" t="s">
        <v>182</v>
      </c>
      <c r="P40" s="99" t="s">
        <v>128</v>
      </c>
      <c r="Q40" s="99" t="s">
        <v>98</v>
      </c>
      <c r="R40" s="73" t="s">
        <v>139</v>
      </c>
      <c r="S40" s="55">
        <v>1</v>
      </c>
      <c r="T40" s="72" t="s">
        <v>163</v>
      </c>
      <c r="U40" s="34">
        <f>+V40/W40</f>
        <v>0.68</v>
      </c>
      <c r="V40" s="65">
        <v>102</v>
      </c>
      <c r="W40" s="66">
        <v>150</v>
      </c>
      <c r="X40" s="73" t="s">
        <v>270</v>
      </c>
      <c r="Y40" s="102">
        <v>35</v>
      </c>
    </row>
    <row r="41" spans="1:25" s="19" customFormat="1" ht="34.5" customHeight="1" x14ac:dyDescent="0.2">
      <c r="A41" s="95" t="s">
        <v>53</v>
      </c>
      <c r="B41" s="96" t="s">
        <v>65</v>
      </c>
      <c r="C41" s="97" t="s">
        <v>66</v>
      </c>
      <c r="D41" s="95" t="s">
        <v>54</v>
      </c>
      <c r="E41" s="97" t="s">
        <v>55</v>
      </c>
      <c r="F41" s="110">
        <v>4149650.61</v>
      </c>
      <c r="G41" s="110">
        <v>8030614.1299999999</v>
      </c>
      <c r="H41" s="110">
        <v>6990765.8499999996</v>
      </c>
      <c r="I41" s="110">
        <v>6990765.8499999996</v>
      </c>
      <c r="J41" s="110">
        <v>6920121.8499999996</v>
      </c>
      <c r="K41" s="95" t="s">
        <v>67</v>
      </c>
      <c r="L41" s="96" t="s">
        <v>27</v>
      </c>
      <c r="M41" s="98" t="s">
        <v>261</v>
      </c>
      <c r="N41" s="73" t="s">
        <v>94</v>
      </c>
      <c r="O41" s="100" t="s">
        <v>183</v>
      </c>
      <c r="P41" s="99" t="s">
        <v>263</v>
      </c>
      <c r="Q41" s="99" t="s">
        <v>98</v>
      </c>
      <c r="R41" s="73" t="s">
        <v>140</v>
      </c>
      <c r="S41" s="55">
        <v>1</v>
      </c>
      <c r="T41" s="72" t="s">
        <v>163</v>
      </c>
      <c r="U41" s="34">
        <f>V41/W41</f>
        <v>0.5</v>
      </c>
      <c r="V41" s="101">
        <v>6</v>
      </c>
      <c r="W41" s="101">
        <v>12</v>
      </c>
      <c r="X41" s="73" t="s">
        <v>271</v>
      </c>
      <c r="Y41" s="102">
        <v>36</v>
      </c>
    </row>
    <row r="42" spans="1:25" s="19" customFormat="1" ht="39.9" customHeight="1" x14ac:dyDescent="0.2">
      <c r="A42" s="95" t="s">
        <v>53</v>
      </c>
      <c r="B42" s="96" t="s">
        <v>65</v>
      </c>
      <c r="C42" s="97" t="s">
        <v>66</v>
      </c>
      <c r="D42" s="95" t="s">
        <v>54</v>
      </c>
      <c r="E42" s="97" t="s">
        <v>55</v>
      </c>
      <c r="F42" s="110">
        <v>6060400.29</v>
      </c>
      <c r="G42" s="110">
        <v>8450193.7400000002</v>
      </c>
      <c r="H42" s="110">
        <v>6796163.7899999991</v>
      </c>
      <c r="I42" s="110">
        <v>6796163.7899999991</v>
      </c>
      <c r="J42" s="110">
        <v>6647166.3799999999</v>
      </c>
      <c r="K42" s="95" t="s">
        <v>67</v>
      </c>
      <c r="L42" s="96" t="s">
        <v>27</v>
      </c>
      <c r="M42" s="98" t="s">
        <v>262</v>
      </c>
      <c r="N42" s="73" t="s">
        <v>95</v>
      </c>
      <c r="O42" s="100" t="s">
        <v>184</v>
      </c>
      <c r="P42" s="99" t="s">
        <v>264</v>
      </c>
      <c r="Q42" s="99" t="s">
        <v>98</v>
      </c>
      <c r="R42" s="73" t="s">
        <v>265</v>
      </c>
      <c r="S42" s="55">
        <v>1</v>
      </c>
      <c r="T42" s="72" t="s">
        <v>163</v>
      </c>
      <c r="U42" s="34">
        <f>V42/W42</f>
        <v>1.466</v>
      </c>
      <c r="V42" s="101">
        <v>733</v>
      </c>
      <c r="W42" s="101">
        <v>500</v>
      </c>
      <c r="X42" s="73" t="s">
        <v>267</v>
      </c>
      <c r="Y42" s="102">
        <v>37</v>
      </c>
    </row>
    <row r="43" spans="1:25" s="19" customFormat="1" x14ac:dyDescent="0.2">
      <c r="B43" s="20"/>
      <c r="C43" s="20"/>
      <c r="D43" s="20"/>
      <c r="E43" s="20"/>
      <c r="F43" s="111"/>
      <c r="G43" s="111"/>
      <c r="H43" s="111"/>
      <c r="I43" s="111"/>
      <c r="J43" s="111"/>
      <c r="K43" s="20"/>
      <c r="L43" s="20"/>
      <c r="M43" s="20"/>
      <c r="N43" s="21"/>
      <c r="O43" s="21"/>
      <c r="P43" s="20"/>
      <c r="Q43" s="20"/>
      <c r="R43" s="21"/>
      <c r="S43" s="26"/>
      <c r="T43" s="21"/>
      <c r="U43" s="35"/>
      <c r="V43" s="22"/>
      <c r="W43" s="22"/>
      <c r="X43" s="23"/>
      <c r="Y43" s="102"/>
    </row>
    <row r="44" spans="1:25" s="19" customFormat="1" ht="13.2" x14ac:dyDescent="0.25">
      <c r="A44" s="24"/>
      <c r="B44" s="24"/>
      <c r="C44" s="24"/>
      <c r="D44" s="20"/>
      <c r="E44" s="20"/>
      <c r="F44" s="111"/>
      <c r="G44" s="111"/>
      <c r="H44" s="111"/>
      <c r="I44" s="111"/>
      <c r="J44" s="111"/>
      <c r="K44" s="20"/>
      <c r="L44" s="20"/>
      <c r="M44" s="20"/>
      <c r="N44" s="25" t="s">
        <v>56</v>
      </c>
      <c r="O44" s="25"/>
      <c r="P44" s="24"/>
      <c r="Q44" s="24"/>
      <c r="R44" s="21"/>
      <c r="S44" s="26"/>
      <c r="T44" s="21"/>
      <c r="U44" s="36"/>
      <c r="V44" s="26"/>
      <c r="W44" s="22"/>
      <c r="X44" s="23"/>
      <c r="Y44" s="102"/>
    </row>
    <row r="45" spans="1:25" s="19" customFormat="1" ht="13.2" x14ac:dyDescent="0.25">
      <c r="A45" s="24"/>
      <c r="B45" s="24"/>
      <c r="C45" s="24"/>
      <c r="D45" s="20"/>
      <c r="E45" s="20"/>
      <c r="F45" s="111"/>
      <c r="G45" s="111"/>
      <c r="H45" s="111"/>
      <c r="I45" s="111"/>
      <c r="J45" s="111"/>
      <c r="K45" s="20"/>
      <c r="L45" s="20"/>
      <c r="M45" s="20"/>
      <c r="N45" s="25"/>
      <c r="O45" s="25"/>
      <c r="P45" s="24"/>
      <c r="Q45" s="24"/>
      <c r="R45" s="21"/>
      <c r="S45" s="26"/>
      <c r="T45" s="21"/>
      <c r="U45" s="36"/>
      <c r="V45" s="26"/>
      <c r="W45" s="22"/>
      <c r="X45" s="23"/>
      <c r="Y45" s="102"/>
    </row>
    <row r="46" spans="1:25" s="19" customFormat="1" ht="13.2" x14ac:dyDescent="0.25">
      <c r="A46" s="24"/>
      <c r="B46" s="24"/>
      <c r="C46" s="24"/>
      <c r="D46" s="20"/>
      <c r="E46" s="20"/>
      <c r="F46" s="111"/>
      <c r="G46" s="111"/>
      <c r="H46" s="111"/>
      <c r="I46" s="111"/>
      <c r="J46" s="111"/>
      <c r="K46" s="20"/>
      <c r="L46" s="20"/>
      <c r="M46" s="20"/>
      <c r="N46" s="25"/>
      <c r="O46" s="25"/>
      <c r="P46" s="24"/>
      <c r="Q46" s="24"/>
      <c r="R46" s="21"/>
      <c r="S46" s="26"/>
      <c r="T46" s="21"/>
      <c r="U46" s="36"/>
      <c r="V46" s="26"/>
      <c r="W46" s="22"/>
      <c r="X46" s="23"/>
      <c r="Y46" s="102"/>
    </row>
    <row r="47" spans="1:25" s="19" customFormat="1" ht="13.2" x14ac:dyDescent="0.25">
      <c r="A47" s="24"/>
      <c r="B47" s="24"/>
      <c r="C47" s="25"/>
      <c r="D47" s="20"/>
      <c r="E47" s="20"/>
      <c r="F47" s="111"/>
      <c r="G47" s="111"/>
      <c r="H47" s="111"/>
      <c r="I47" s="111"/>
      <c r="J47" s="111"/>
      <c r="K47" s="20"/>
      <c r="L47" s="20"/>
      <c r="M47" s="20"/>
      <c r="N47" s="25" t="s">
        <v>57</v>
      </c>
      <c r="O47" s="25"/>
      <c r="P47" s="24"/>
      <c r="Q47" s="27" t="s">
        <v>57</v>
      </c>
      <c r="R47" s="103"/>
      <c r="S47" s="26"/>
      <c r="T47" s="25" t="s">
        <v>58</v>
      </c>
      <c r="U47" s="36"/>
      <c r="V47" s="26"/>
      <c r="W47" s="22"/>
      <c r="X47" s="23"/>
      <c r="Y47" s="102"/>
    </row>
    <row r="48" spans="1:25" s="19" customFormat="1" ht="13.2" x14ac:dyDescent="0.25">
      <c r="A48" s="24"/>
      <c r="B48" s="24"/>
      <c r="C48" s="28"/>
      <c r="D48" s="20"/>
      <c r="E48" s="20"/>
      <c r="F48" s="111"/>
      <c r="G48" s="111"/>
      <c r="H48" s="111"/>
      <c r="I48" s="111"/>
      <c r="J48" s="111"/>
      <c r="K48" s="20"/>
      <c r="L48" s="20"/>
      <c r="M48" s="20"/>
      <c r="N48" s="25"/>
      <c r="O48" s="25"/>
      <c r="P48" s="24"/>
      <c r="Q48" s="20"/>
      <c r="R48" s="103"/>
      <c r="S48" s="26"/>
      <c r="T48" s="25"/>
      <c r="U48" s="36"/>
      <c r="V48" s="26"/>
      <c r="W48" s="22"/>
      <c r="X48" s="23"/>
      <c r="Y48" s="102"/>
    </row>
    <row r="49" spans="1:25" s="19" customFormat="1" ht="13.2" x14ac:dyDescent="0.25">
      <c r="A49" s="24"/>
      <c r="B49" s="24"/>
      <c r="C49" s="20"/>
      <c r="D49" s="27"/>
      <c r="E49" s="20"/>
      <c r="F49" s="111"/>
      <c r="G49" s="111"/>
      <c r="H49" s="111"/>
      <c r="I49" s="111"/>
      <c r="J49" s="111"/>
      <c r="K49" s="20"/>
      <c r="L49" s="20"/>
      <c r="M49" s="20"/>
      <c r="N49" s="61"/>
      <c r="O49" s="25"/>
      <c r="P49" s="24"/>
      <c r="Q49" s="64"/>
      <c r="R49" s="103"/>
      <c r="S49" s="26"/>
      <c r="T49" s="61"/>
      <c r="U49" s="62"/>
      <c r="V49" s="63"/>
      <c r="W49" s="22"/>
      <c r="X49" s="23"/>
      <c r="Y49" s="102"/>
    </row>
    <row r="50" spans="1:25" s="19" customFormat="1" ht="13.2" x14ac:dyDescent="0.25">
      <c r="A50" s="24"/>
      <c r="B50" s="24"/>
      <c r="C50" s="20"/>
      <c r="D50" s="27"/>
      <c r="E50" s="20"/>
      <c r="F50" s="111"/>
      <c r="G50" s="111"/>
      <c r="H50" s="111"/>
      <c r="I50" s="111"/>
      <c r="J50" s="111"/>
      <c r="K50" s="20"/>
      <c r="L50" s="20"/>
      <c r="M50" s="20"/>
      <c r="N50" s="25" t="s">
        <v>59</v>
      </c>
      <c r="O50" s="25"/>
      <c r="P50" s="24"/>
      <c r="Q50" s="27" t="s">
        <v>171</v>
      </c>
      <c r="R50" s="103"/>
      <c r="S50" s="20"/>
      <c r="T50" s="27" t="s">
        <v>272</v>
      </c>
      <c r="U50" s="36"/>
      <c r="V50" s="26"/>
      <c r="W50" s="22"/>
      <c r="X50" s="23"/>
      <c r="Y50" s="102"/>
    </row>
    <row r="51" spans="1:25" s="19" customFormat="1" ht="13.2" x14ac:dyDescent="0.25">
      <c r="A51" s="24"/>
      <c r="B51" s="24"/>
      <c r="C51" s="20"/>
      <c r="D51" s="27"/>
      <c r="E51" s="20"/>
      <c r="F51" s="111"/>
      <c r="G51" s="111"/>
      <c r="H51" s="111"/>
      <c r="I51" s="111"/>
      <c r="J51" s="111"/>
      <c r="K51" s="20"/>
      <c r="L51" s="20"/>
      <c r="M51" s="20"/>
      <c r="N51" s="25" t="s">
        <v>77</v>
      </c>
      <c r="O51" s="25"/>
      <c r="P51" s="24"/>
      <c r="Q51" s="27" t="s">
        <v>64</v>
      </c>
      <c r="R51" s="103"/>
      <c r="S51" s="26"/>
      <c r="T51" s="27" t="s">
        <v>172</v>
      </c>
      <c r="U51" s="36"/>
      <c r="V51" s="26"/>
      <c r="W51" s="22"/>
      <c r="X51" s="23"/>
      <c r="Y51" s="102"/>
    </row>
    <row r="52" spans="1:25" s="19" customFormat="1" ht="13.2" x14ac:dyDescent="0.25">
      <c r="A52" s="24"/>
      <c r="B52" s="24"/>
      <c r="C52" s="24"/>
      <c r="D52" s="20"/>
      <c r="E52" s="20"/>
      <c r="F52" s="111"/>
      <c r="G52" s="111"/>
      <c r="H52" s="111"/>
      <c r="I52" s="111"/>
      <c r="J52" s="111"/>
      <c r="K52" s="20"/>
      <c r="L52" s="20"/>
      <c r="M52" s="20"/>
      <c r="N52" s="21"/>
      <c r="O52" s="21"/>
      <c r="P52" s="20"/>
      <c r="Q52" s="20"/>
      <c r="R52" s="21"/>
      <c r="S52" s="26"/>
      <c r="T52" s="21"/>
      <c r="U52" s="35"/>
      <c r="V52" s="22"/>
      <c r="W52" s="22"/>
      <c r="X52" s="23"/>
      <c r="Y52" s="102"/>
    </row>
    <row r="53" spans="1:25" s="19" customFormat="1" ht="13.2" x14ac:dyDescent="0.25">
      <c r="A53" s="24"/>
      <c r="B53" s="24"/>
      <c r="C53" s="24"/>
      <c r="D53" s="20"/>
      <c r="E53" s="20"/>
      <c r="F53" s="111"/>
      <c r="G53" s="111"/>
      <c r="H53" s="111"/>
      <c r="I53" s="111"/>
      <c r="J53" s="111"/>
      <c r="K53" s="20"/>
      <c r="L53" s="20"/>
      <c r="M53" s="20"/>
      <c r="N53" s="21"/>
      <c r="O53" s="21"/>
      <c r="P53" s="20"/>
      <c r="Q53" s="20"/>
      <c r="R53" s="21"/>
      <c r="S53" s="26"/>
      <c r="T53" s="21"/>
      <c r="U53" s="35"/>
      <c r="V53" s="22"/>
      <c r="W53" s="22"/>
      <c r="X53" s="23"/>
      <c r="Y53" s="102"/>
    </row>
    <row r="54" spans="1:25" s="19" customFormat="1" ht="13.2" x14ac:dyDescent="0.25">
      <c r="A54" s="24"/>
      <c r="B54" s="24"/>
      <c r="C54" s="24"/>
      <c r="D54" s="20"/>
      <c r="E54" s="20"/>
      <c r="F54" s="111"/>
      <c r="G54" s="111"/>
      <c r="H54" s="111"/>
      <c r="I54" s="111"/>
      <c r="J54" s="111"/>
      <c r="K54" s="20"/>
      <c r="L54" s="20"/>
      <c r="M54" s="20"/>
      <c r="N54" s="21"/>
      <c r="O54" s="21"/>
      <c r="P54" s="20"/>
      <c r="Q54" s="20"/>
      <c r="R54" s="21"/>
      <c r="S54" s="26"/>
      <c r="T54" s="21"/>
      <c r="U54" s="35"/>
      <c r="V54" s="22"/>
      <c r="W54" s="22"/>
      <c r="X54" s="23"/>
      <c r="Y54" s="102"/>
    </row>
    <row r="55" spans="1:25" s="19" customFormat="1" ht="13.2" x14ac:dyDescent="0.25">
      <c r="B55" s="24"/>
      <c r="C55" s="24"/>
      <c r="D55" s="20"/>
      <c r="E55" s="20"/>
      <c r="F55" s="111"/>
      <c r="G55" s="111"/>
      <c r="H55" s="111"/>
      <c r="I55" s="111"/>
      <c r="J55" s="111"/>
      <c r="K55" s="20"/>
      <c r="L55" s="20"/>
      <c r="M55" s="20"/>
      <c r="N55" s="21"/>
      <c r="O55" s="21"/>
      <c r="P55" s="20"/>
      <c r="Q55" s="20"/>
      <c r="R55" s="21"/>
      <c r="S55" s="26"/>
      <c r="T55" s="21"/>
      <c r="U55" s="35"/>
      <c r="V55" s="22"/>
      <c r="W55" s="22"/>
      <c r="X55" s="23"/>
      <c r="Y55" s="102"/>
    </row>
    <row r="56" spans="1:25" s="19" customFormat="1" ht="13.2" x14ac:dyDescent="0.25">
      <c r="B56" s="24"/>
      <c r="C56" s="24"/>
      <c r="D56" s="20"/>
      <c r="E56" s="20"/>
      <c r="F56" s="111"/>
      <c r="G56" s="111"/>
      <c r="H56" s="111"/>
      <c r="I56" s="111"/>
      <c r="J56" s="111"/>
      <c r="K56" s="20"/>
      <c r="L56" s="20"/>
      <c r="M56" s="20"/>
      <c r="N56" s="21"/>
      <c r="O56" s="21"/>
      <c r="P56" s="20"/>
      <c r="Q56" s="20"/>
      <c r="R56" s="21"/>
      <c r="S56" s="26"/>
      <c r="T56" s="21"/>
      <c r="U56" s="35"/>
      <c r="V56" s="22"/>
      <c r="W56" s="22"/>
      <c r="X56" s="23"/>
      <c r="Y56" s="102"/>
    </row>
    <row r="57" spans="1:25" s="19" customFormat="1" ht="13.2" x14ac:dyDescent="0.25">
      <c r="B57" s="24"/>
      <c r="C57" s="24"/>
      <c r="D57" s="20"/>
      <c r="E57" s="20"/>
      <c r="F57" s="111"/>
      <c r="G57" s="111"/>
      <c r="H57" s="111"/>
      <c r="I57" s="111"/>
      <c r="J57" s="111"/>
      <c r="K57" s="20"/>
      <c r="L57" s="20"/>
      <c r="M57" s="20"/>
      <c r="N57" s="21"/>
      <c r="O57" s="21"/>
      <c r="P57" s="20"/>
      <c r="Q57" s="20"/>
      <c r="R57" s="21"/>
      <c r="S57" s="26"/>
      <c r="T57" s="21"/>
      <c r="U57" s="35"/>
      <c r="V57" s="22"/>
      <c r="W57" s="22"/>
      <c r="X57" s="23"/>
      <c r="Y57" s="102"/>
    </row>
    <row r="58" spans="1:25" s="19" customFormat="1" ht="13.2" x14ac:dyDescent="0.25">
      <c r="B58" s="24"/>
      <c r="C58" s="24"/>
      <c r="D58" s="20"/>
      <c r="E58" s="20"/>
      <c r="F58" s="111"/>
      <c r="G58" s="111"/>
      <c r="H58" s="111"/>
      <c r="I58" s="111"/>
      <c r="J58" s="111"/>
      <c r="K58" s="20"/>
      <c r="L58" s="20"/>
      <c r="M58" s="20"/>
      <c r="N58" s="21"/>
      <c r="O58" s="21"/>
      <c r="P58" s="20"/>
      <c r="Q58" s="20"/>
      <c r="R58" s="21"/>
      <c r="S58" s="26"/>
      <c r="T58" s="21"/>
      <c r="U58" s="35"/>
      <c r="V58" s="22"/>
      <c r="W58" s="22"/>
      <c r="X58" s="23"/>
      <c r="Y58" s="102"/>
    </row>
    <row r="59" spans="1:25" s="19" customFormat="1" ht="13.2" x14ac:dyDescent="0.25">
      <c r="B59" s="24"/>
      <c r="C59" s="24"/>
      <c r="D59" s="20"/>
      <c r="E59" s="20"/>
      <c r="F59" s="111"/>
      <c r="G59" s="111"/>
      <c r="H59" s="111"/>
      <c r="I59" s="111"/>
      <c r="J59" s="111"/>
      <c r="K59" s="20"/>
      <c r="L59" s="20"/>
      <c r="M59" s="20"/>
      <c r="N59" s="21"/>
      <c r="O59" s="21"/>
      <c r="P59" s="20"/>
      <c r="Q59" s="20"/>
      <c r="R59" s="21"/>
      <c r="S59" s="26"/>
      <c r="T59" s="21"/>
      <c r="U59" s="35"/>
      <c r="V59" s="22"/>
      <c r="W59" s="22"/>
      <c r="X59" s="23"/>
      <c r="Y59" s="102"/>
    </row>
    <row r="60" spans="1:25" s="19" customFormat="1" x14ac:dyDescent="0.2">
      <c r="B60" s="20"/>
      <c r="C60" s="20"/>
      <c r="D60" s="20"/>
      <c r="E60" s="20"/>
      <c r="F60" s="111"/>
      <c r="G60" s="111"/>
      <c r="H60" s="111"/>
      <c r="I60" s="111"/>
      <c r="J60" s="111"/>
      <c r="K60" s="20"/>
      <c r="L60" s="20"/>
      <c r="M60" s="20"/>
      <c r="N60" s="21"/>
      <c r="O60" s="21"/>
      <c r="P60" s="20"/>
      <c r="Q60" s="20"/>
      <c r="R60" s="21"/>
      <c r="S60" s="26"/>
      <c r="T60" s="21"/>
      <c r="U60" s="26"/>
      <c r="V60" s="26"/>
      <c r="W60" s="26"/>
      <c r="Y60" s="102"/>
    </row>
    <row r="61" spans="1:25" s="19" customFormat="1" x14ac:dyDescent="0.2">
      <c r="B61" s="20"/>
      <c r="C61" s="20"/>
      <c r="D61" s="20"/>
      <c r="E61" s="20"/>
      <c r="F61" s="111"/>
      <c r="G61" s="111"/>
      <c r="H61" s="111"/>
      <c r="I61" s="111"/>
      <c r="J61" s="111"/>
      <c r="K61" s="20"/>
      <c r="L61" s="20"/>
      <c r="M61" s="20"/>
      <c r="N61" s="21"/>
      <c r="O61" s="21"/>
      <c r="P61" s="20"/>
      <c r="Q61" s="20"/>
      <c r="R61" s="21"/>
      <c r="S61" s="26"/>
      <c r="T61" s="21"/>
      <c r="U61" s="26"/>
      <c r="V61" s="26"/>
      <c r="W61" s="26"/>
      <c r="Y61" s="102"/>
    </row>
    <row r="62" spans="1:25" s="19" customFormat="1" x14ac:dyDescent="0.2">
      <c r="B62" s="20"/>
      <c r="C62" s="20"/>
      <c r="D62" s="20"/>
      <c r="E62" s="20"/>
      <c r="F62" s="111"/>
      <c r="G62" s="111"/>
      <c r="H62" s="111"/>
      <c r="I62" s="111"/>
      <c r="J62" s="111"/>
      <c r="K62" s="20"/>
      <c r="L62" s="20"/>
      <c r="M62" s="20"/>
      <c r="N62" s="21"/>
      <c r="O62" s="21"/>
      <c r="P62" s="20"/>
      <c r="Q62" s="20"/>
      <c r="R62" s="21"/>
      <c r="S62" s="26"/>
      <c r="T62" s="21"/>
      <c r="U62" s="26"/>
      <c r="V62" s="26"/>
      <c r="W62" s="26"/>
      <c r="Y62" s="102"/>
    </row>
    <row r="63" spans="1:25" s="19" customFormat="1" x14ac:dyDescent="0.2">
      <c r="B63" s="20"/>
      <c r="C63" s="20"/>
      <c r="D63" s="20"/>
      <c r="E63" s="20"/>
      <c r="F63" s="111"/>
      <c r="G63" s="111"/>
      <c r="H63" s="111"/>
      <c r="I63" s="111"/>
      <c r="J63" s="111"/>
      <c r="K63" s="20"/>
      <c r="L63" s="20"/>
      <c r="M63" s="20"/>
      <c r="N63" s="21"/>
      <c r="O63" s="21"/>
      <c r="P63" s="20"/>
      <c r="Q63" s="20"/>
      <c r="R63" s="21"/>
      <c r="S63" s="26"/>
      <c r="T63" s="21"/>
      <c r="U63" s="26"/>
      <c r="V63" s="26"/>
      <c r="W63" s="26"/>
      <c r="Y63" s="102"/>
    </row>
    <row r="64" spans="1:25" s="19" customFormat="1" x14ac:dyDescent="0.2">
      <c r="B64" s="20"/>
      <c r="C64" s="20"/>
      <c r="D64" s="20"/>
      <c r="E64" s="20"/>
      <c r="F64" s="111"/>
      <c r="G64" s="111"/>
      <c r="H64" s="111"/>
      <c r="I64" s="111"/>
      <c r="J64" s="111"/>
      <c r="K64" s="20"/>
      <c r="L64" s="20"/>
      <c r="M64" s="20"/>
      <c r="N64" s="21"/>
      <c r="O64" s="21"/>
      <c r="P64" s="20"/>
      <c r="Q64" s="20"/>
      <c r="R64" s="21"/>
      <c r="S64" s="26"/>
      <c r="T64" s="21"/>
      <c r="U64" s="26"/>
      <c r="V64" s="26"/>
      <c r="W64" s="26"/>
      <c r="Y64" s="102"/>
    </row>
    <row r="65" spans="2:25" s="19" customFormat="1" x14ac:dyDescent="0.2">
      <c r="B65" s="20"/>
      <c r="C65" s="20"/>
      <c r="D65" s="20"/>
      <c r="E65" s="20"/>
      <c r="F65" s="111"/>
      <c r="G65" s="111"/>
      <c r="H65" s="111"/>
      <c r="I65" s="111"/>
      <c r="J65" s="111"/>
      <c r="K65" s="20"/>
      <c r="L65" s="20"/>
      <c r="M65" s="20"/>
      <c r="N65" s="21"/>
      <c r="O65" s="21"/>
      <c r="P65" s="20"/>
      <c r="Q65" s="20"/>
      <c r="R65" s="21"/>
      <c r="S65" s="26"/>
      <c r="T65" s="21"/>
      <c r="U65" s="26"/>
      <c r="V65" s="26"/>
      <c r="W65" s="26"/>
      <c r="Y65" s="102"/>
    </row>
    <row r="66" spans="2:25" s="19" customFormat="1" x14ac:dyDescent="0.2">
      <c r="B66" s="20"/>
      <c r="C66" s="20"/>
      <c r="D66" s="20"/>
      <c r="E66" s="20"/>
      <c r="F66" s="111"/>
      <c r="G66" s="111"/>
      <c r="H66" s="111"/>
      <c r="I66" s="111"/>
      <c r="J66" s="111"/>
      <c r="K66" s="20"/>
      <c r="L66" s="20"/>
      <c r="M66" s="20"/>
      <c r="N66" s="21"/>
      <c r="O66" s="21"/>
      <c r="P66" s="20"/>
      <c r="Q66" s="20"/>
      <c r="R66" s="21"/>
      <c r="S66" s="26"/>
      <c r="T66" s="21"/>
      <c r="U66" s="26"/>
      <c r="V66" s="26"/>
      <c r="W66" s="26"/>
      <c r="Y66" s="102"/>
    </row>
    <row r="67" spans="2:25" s="19" customFormat="1" x14ac:dyDescent="0.2">
      <c r="B67" s="20"/>
      <c r="C67" s="20"/>
      <c r="D67" s="20"/>
      <c r="E67" s="20"/>
      <c r="F67" s="111"/>
      <c r="G67" s="111"/>
      <c r="H67" s="111"/>
      <c r="I67" s="111"/>
      <c r="J67" s="111"/>
      <c r="K67" s="20"/>
      <c r="L67" s="20"/>
      <c r="M67" s="20"/>
      <c r="N67" s="21"/>
      <c r="O67" s="21"/>
      <c r="P67" s="20"/>
      <c r="Q67" s="20"/>
      <c r="R67" s="21"/>
      <c r="S67" s="26"/>
      <c r="T67" s="21"/>
      <c r="U67" s="26"/>
      <c r="V67" s="26"/>
      <c r="W67" s="26"/>
      <c r="Y67" s="102"/>
    </row>
    <row r="68" spans="2:25" s="19" customFormat="1" x14ac:dyDescent="0.2">
      <c r="B68" s="20"/>
      <c r="C68" s="20"/>
      <c r="D68" s="20"/>
      <c r="E68" s="20"/>
      <c r="F68" s="111"/>
      <c r="G68" s="111"/>
      <c r="H68" s="111"/>
      <c r="I68" s="111"/>
      <c r="J68" s="111"/>
      <c r="K68" s="20"/>
      <c r="L68" s="20"/>
      <c r="M68" s="20"/>
      <c r="N68" s="21"/>
      <c r="O68" s="21"/>
      <c r="P68" s="20"/>
      <c r="Q68" s="20"/>
      <c r="R68" s="21"/>
      <c r="S68" s="26"/>
      <c r="T68" s="21"/>
      <c r="U68" s="26"/>
      <c r="V68" s="26"/>
      <c r="W68" s="26"/>
      <c r="Y68" s="102"/>
    </row>
    <row r="69" spans="2:25" s="19" customFormat="1" x14ac:dyDescent="0.2">
      <c r="B69" s="20"/>
      <c r="C69" s="20"/>
      <c r="D69" s="20"/>
      <c r="E69" s="20"/>
      <c r="F69" s="111"/>
      <c r="G69" s="111"/>
      <c r="H69" s="111"/>
      <c r="I69" s="111"/>
      <c r="J69" s="111"/>
      <c r="K69" s="20"/>
      <c r="L69" s="20"/>
      <c r="M69" s="20"/>
      <c r="N69" s="21"/>
      <c r="O69" s="21"/>
      <c r="P69" s="20"/>
      <c r="Q69" s="20"/>
      <c r="R69" s="21"/>
      <c r="S69" s="26"/>
      <c r="T69" s="21"/>
      <c r="U69" s="26"/>
      <c r="V69" s="26"/>
      <c r="W69" s="26"/>
      <c r="Y69" s="102"/>
    </row>
    <row r="70" spans="2:25" s="19" customFormat="1" x14ac:dyDescent="0.2">
      <c r="B70" s="20"/>
      <c r="C70" s="20"/>
      <c r="D70" s="20"/>
      <c r="E70" s="20"/>
      <c r="F70" s="111"/>
      <c r="G70" s="111"/>
      <c r="H70" s="111"/>
      <c r="I70" s="111"/>
      <c r="J70" s="111"/>
      <c r="K70" s="20"/>
      <c r="L70" s="20"/>
      <c r="M70" s="20"/>
      <c r="N70" s="21"/>
      <c r="O70" s="21"/>
      <c r="P70" s="20"/>
      <c r="Q70" s="20"/>
      <c r="R70" s="21"/>
      <c r="S70" s="26"/>
      <c r="T70" s="21"/>
      <c r="U70" s="26"/>
      <c r="V70" s="26"/>
      <c r="W70" s="26"/>
      <c r="Y70" s="102"/>
    </row>
    <row r="71" spans="2:25" s="19" customFormat="1" x14ac:dyDescent="0.2">
      <c r="B71" s="20"/>
      <c r="C71" s="20"/>
      <c r="D71" s="20"/>
      <c r="E71" s="20"/>
      <c r="F71" s="111"/>
      <c r="G71" s="111"/>
      <c r="H71" s="111"/>
      <c r="I71" s="111"/>
      <c r="J71" s="111"/>
      <c r="K71" s="20"/>
      <c r="L71" s="20"/>
      <c r="M71" s="20"/>
      <c r="N71" s="21"/>
      <c r="O71" s="21"/>
      <c r="P71" s="20"/>
      <c r="Q71" s="20"/>
      <c r="R71" s="21"/>
      <c r="S71" s="26"/>
      <c r="T71" s="21"/>
      <c r="U71" s="26"/>
      <c r="V71" s="26"/>
      <c r="W71" s="26"/>
      <c r="Y71" s="102"/>
    </row>
    <row r="72" spans="2:25" s="19" customFormat="1" x14ac:dyDescent="0.2">
      <c r="B72" s="20"/>
      <c r="C72" s="20"/>
      <c r="D72" s="20"/>
      <c r="E72" s="20"/>
      <c r="F72" s="111"/>
      <c r="G72" s="111"/>
      <c r="H72" s="111"/>
      <c r="I72" s="111"/>
      <c r="J72" s="111"/>
      <c r="K72" s="20"/>
      <c r="L72" s="20"/>
      <c r="M72" s="20"/>
      <c r="N72" s="21"/>
      <c r="O72" s="21"/>
      <c r="P72" s="20"/>
      <c r="Q72" s="20"/>
      <c r="R72" s="21"/>
      <c r="S72" s="26"/>
      <c r="T72" s="21"/>
      <c r="U72" s="26"/>
      <c r="V72" s="26"/>
      <c r="W72" s="26"/>
      <c r="Y72" s="102"/>
    </row>
    <row r="73" spans="2:25" s="19" customFormat="1" x14ac:dyDescent="0.2">
      <c r="B73" s="20"/>
      <c r="C73" s="20"/>
      <c r="D73" s="20"/>
      <c r="E73" s="20"/>
      <c r="F73" s="111"/>
      <c r="G73" s="111"/>
      <c r="H73" s="111"/>
      <c r="I73" s="111"/>
      <c r="J73" s="111"/>
      <c r="K73" s="20"/>
      <c r="L73" s="20"/>
      <c r="M73" s="20"/>
      <c r="N73" s="21"/>
      <c r="O73" s="21"/>
      <c r="P73" s="20"/>
      <c r="Q73" s="20"/>
      <c r="R73" s="21"/>
      <c r="S73" s="26"/>
      <c r="T73" s="21"/>
      <c r="U73" s="26"/>
      <c r="V73" s="26"/>
      <c r="W73" s="26"/>
      <c r="Y73" s="102"/>
    </row>
    <row r="74" spans="2:25" s="19" customFormat="1" x14ac:dyDescent="0.2">
      <c r="B74" s="20"/>
      <c r="C74" s="20"/>
      <c r="D74" s="20"/>
      <c r="E74" s="20"/>
      <c r="F74" s="111"/>
      <c r="G74" s="111"/>
      <c r="H74" s="111"/>
      <c r="I74" s="111"/>
      <c r="J74" s="111"/>
      <c r="K74" s="20"/>
      <c r="L74" s="20"/>
      <c r="M74" s="20"/>
      <c r="N74" s="21"/>
      <c r="O74" s="21"/>
      <c r="P74" s="20"/>
      <c r="Q74" s="20"/>
      <c r="R74" s="21"/>
      <c r="S74" s="26"/>
      <c r="T74" s="21"/>
      <c r="U74" s="26"/>
      <c r="V74" s="26"/>
      <c r="W74" s="26"/>
      <c r="Y74" s="102"/>
    </row>
    <row r="75" spans="2:25" s="19" customFormat="1" x14ac:dyDescent="0.2">
      <c r="B75" s="20"/>
      <c r="C75" s="20"/>
      <c r="D75" s="20"/>
      <c r="E75" s="20"/>
      <c r="F75" s="111"/>
      <c r="G75" s="111"/>
      <c r="H75" s="111"/>
      <c r="I75" s="111"/>
      <c r="J75" s="111"/>
      <c r="K75" s="20"/>
      <c r="L75" s="20"/>
      <c r="M75" s="20"/>
      <c r="N75" s="21"/>
      <c r="O75" s="21"/>
      <c r="P75" s="20"/>
      <c r="Q75" s="20"/>
      <c r="R75" s="21"/>
      <c r="S75" s="26"/>
      <c r="T75" s="21"/>
      <c r="U75" s="26"/>
      <c r="V75" s="26"/>
      <c r="W75" s="26"/>
      <c r="Y75" s="102"/>
    </row>
    <row r="76" spans="2:25" s="19" customFormat="1" x14ac:dyDescent="0.2">
      <c r="B76" s="20"/>
      <c r="C76" s="20"/>
      <c r="D76" s="20"/>
      <c r="E76" s="20"/>
      <c r="F76" s="111"/>
      <c r="G76" s="111"/>
      <c r="H76" s="111"/>
      <c r="I76" s="111"/>
      <c r="J76" s="111"/>
      <c r="K76" s="20"/>
      <c r="L76" s="20"/>
      <c r="M76" s="20"/>
      <c r="N76" s="21"/>
      <c r="O76" s="21"/>
      <c r="P76" s="20"/>
      <c r="Q76" s="20"/>
      <c r="R76" s="21"/>
      <c r="S76" s="26"/>
      <c r="T76" s="21"/>
      <c r="U76" s="26"/>
      <c r="V76" s="26"/>
      <c r="W76" s="26"/>
      <c r="Y76" s="102"/>
    </row>
    <row r="77" spans="2:25" s="19" customFormat="1" x14ac:dyDescent="0.2">
      <c r="B77" s="20"/>
      <c r="C77" s="20"/>
      <c r="D77" s="20"/>
      <c r="E77" s="20"/>
      <c r="F77" s="111"/>
      <c r="G77" s="111"/>
      <c r="H77" s="111"/>
      <c r="I77" s="111"/>
      <c r="J77" s="111"/>
      <c r="K77" s="20"/>
      <c r="L77" s="20"/>
      <c r="M77" s="20"/>
      <c r="N77" s="21"/>
      <c r="O77" s="21"/>
      <c r="P77" s="20"/>
      <c r="Q77" s="20"/>
      <c r="R77" s="21"/>
      <c r="S77" s="26"/>
      <c r="T77" s="21"/>
      <c r="U77" s="26"/>
      <c r="V77" s="26"/>
      <c r="W77" s="26"/>
      <c r="Y77" s="102"/>
    </row>
    <row r="78" spans="2:25" s="19" customFormat="1" x14ac:dyDescent="0.2">
      <c r="B78" s="20"/>
      <c r="C78" s="20"/>
      <c r="D78" s="20"/>
      <c r="E78" s="20"/>
      <c r="F78" s="111"/>
      <c r="G78" s="111"/>
      <c r="H78" s="111"/>
      <c r="I78" s="111"/>
      <c r="J78" s="111"/>
      <c r="K78" s="20"/>
      <c r="L78" s="20"/>
      <c r="M78" s="20"/>
      <c r="N78" s="21"/>
      <c r="O78" s="21"/>
      <c r="P78" s="20"/>
      <c r="Q78" s="20"/>
      <c r="R78" s="21"/>
      <c r="S78" s="26"/>
      <c r="T78" s="21"/>
      <c r="U78" s="26"/>
      <c r="V78" s="26"/>
      <c r="W78" s="26"/>
      <c r="Y78" s="102"/>
    </row>
    <row r="79" spans="2:25" s="19" customFormat="1" x14ac:dyDescent="0.2">
      <c r="B79" s="20"/>
      <c r="C79" s="20"/>
      <c r="D79" s="20"/>
      <c r="E79" s="20"/>
      <c r="F79" s="111"/>
      <c r="G79" s="111"/>
      <c r="H79" s="111"/>
      <c r="I79" s="111"/>
      <c r="J79" s="111"/>
      <c r="K79" s="20"/>
      <c r="L79" s="20"/>
      <c r="M79" s="20"/>
      <c r="N79" s="21"/>
      <c r="O79" s="21"/>
      <c r="P79" s="20"/>
      <c r="Q79" s="20"/>
      <c r="R79" s="21"/>
      <c r="S79" s="26"/>
      <c r="T79" s="21"/>
      <c r="U79" s="26"/>
      <c r="V79" s="26"/>
      <c r="W79" s="26"/>
      <c r="Y79" s="102"/>
    </row>
    <row r="80" spans="2:25" s="19" customFormat="1" x14ac:dyDescent="0.2">
      <c r="B80" s="20"/>
      <c r="C80" s="20"/>
      <c r="D80" s="20"/>
      <c r="E80" s="20"/>
      <c r="F80" s="111"/>
      <c r="G80" s="111"/>
      <c r="H80" s="111"/>
      <c r="I80" s="111"/>
      <c r="J80" s="111"/>
      <c r="K80" s="20"/>
      <c r="L80" s="20"/>
      <c r="M80" s="20"/>
      <c r="N80" s="21"/>
      <c r="O80" s="21"/>
      <c r="P80" s="20"/>
      <c r="Q80" s="20"/>
      <c r="R80" s="21"/>
      <c r="S80" s="26"/>
      <c r="T80" s="21"/>
      <c r="U80" s="26"/>
      <c r="V80" s="26"/>
      <c r="W80" s="26"/>
      <c r="Y80" s="102"/>
    </row>
    <row r="81" spans="2:25" s="19" customFormat="1" x14ac:dyDescent="0.2">
      <c r="B81" s="20"/>
      <c r="C81" s="20"/>
      <c r="D81" s="20"/>
      <c r="E81" s="20"/>
      <c r="F81" s="111"/>
      <c r="G81" s="111"/>
      <c r="H81" s="111"/>
      <c r="I81" s="111"/>
      <c r="J81" s="111"/>
      <c r="K81" s="20"/>
      <c r="L81" s="20"/>
      <c r="M81" s="20"/>
      <c r="N81" s="21"/>
      <c r="O81" s="21"/>
      <c r="P81" s="20"/>
      <c r="Q81" s="20"/>
      <c r="R81" s="21"/>
      <c r="S81" s="26"/>
      <c r="T81" s="21"/>
      <c r="U81" s="26"/>
      <c r="V81" s="26"/>
      <c r="W81" s="26"/>
      <c r="Y81" s="102"/>
    </row>
    <row r="82" spans="2:25" s="19" customFormat="1" x14ac:dyDescent="0.2">
      <c r="B82" s="20"/>
      <c r="C82" s="20"/>
      <c r="D82" s="20"/>
      <c r="E82" s="20"/>
      <c r="F82" s="111"/>
      <c r="G82" s="111"/>
      <c r="H82" s="111"/>
      <c r="I82" s="111"/>
      <c r="J82" s="111"/>
      <c r="K82" s="20"/>
      <c r="L82" s="20"/>
      <c r="M82" s="20"/>
      <c r="N82" s="21"/>
      <c r="O82" s="21"/>
      <c r="P82" s="20"/>
      <c r="Q82" s="20"/>
      <c r="R82" s="21"/>
      <c r="S82" s="26"/>
      <c r="T82" s="21"/>
      <c r="U82" s="26"/>
      <c r="V82" s="26"/>
      <c r="W82" s="26"/>
      <c r="Y82" s="102"/>
    </row>
    <row r="83" spans="2:25" s="19" customFormat="1" x14ac:dyDescent="0.2">
      <c r="B83" s="20"/>
      <c r="C83" s="20"/>
      <c r="D83" s="20"/>
      <c r="E83" s="20"/>
      <c r="F83" s="111"/>
      <c r="G83" s="111"/>
      <c r="H83" s="111"/>
      <c r="I83" s="111"/>
      <c r="J83" s="111"/>
      <c r="K83" s="20"/>
      <c r="L83" s="20"/>
      <c r="M83" s="20"/>
      <c r="N83" s="21"/>
      <c r="O83" s="21"/>
      <c r="P83" s="20"/>
      <c r="Q83" s="20"/>
      <c r="R83" s="21"/>
      <c r="S83" s="26"/>
      <c r="T83" s="21"/>
      <c r="U83" s="26"/>
      <c r="V83" s="26"/>
      <c r="W83" s="26"/>
      <c r="Y83" s="102"/>
    </row>
    <row r="84" spans="2:25" s="19" customFormat="1" x14ac:dyDescent="0.2">
      <c r="B84" s="20"/>
      <c r="C84" s="20"/>
      <c r="D84" s="20"/>
      <c r="E84" s="20"/>
      <c r="F84" s="111"/>
      <c r="G84" s="111"/>
      <c r="H84" s="111"/>
      <c r="I84" s="111"/>
      <c r="J84" s="111"/>
      <c r="K84" s="20"/>
      <c r="L84" s="20"/>
      <c r="M84" s="20"/>
      <c r="N84" s="21"/>
      <c r="O84" s="21"/>
      <c r="P84" s="20"/>
      <c r="Q84" s="20"/>
      <c r="R84" s="21"/>
      <c r="S84" s="26"/>
      <c r="T84" s="21"/>
      <c r="U84" s="26"/>
      <c r="V84" s="26"/>
      <c r="W84" s="26"/>
      <c r="Y84" s="102"/>
    </row>
    <row r="85" spans="2:25" s="19" customFormat="1" x14ac:dyDescent="0.2">
      <c r="B85" s="20"/>
      <c r="C85" s="20"/>
      <c r="D85" s="20"/>
      <c r="E85" s="20"/>
      <c r="F85" s="111"/>
      <c r="G85" s="111"/>
      <c r="H85" s="111"/>
      <c r="I85" s="111"/>
      <c r="J85" s="111"/>
      <c r="K85" s="20"/>
      <c r="L85" s="20"/>
      <c r="M85" s="20"/>
      <c r="N85" s="21"/>
      <c r="O85" s="21"/>
      <c r="P85" s="20"/>
      <c r="Q85" s="20"/>
      <c r="R85" s="21"/>
      <c r="S85" s="26"/>
      <c r="T85" s="21"/>
      <c r="U85" s="26"/>
      <c r="V85" s="26"/>
      <c r="W85" s="26"/>
      <c r="Y85" s="102"/>
    </row>
    <row r="86" spans="2:25" s="19" customFormat="1" x14ac:dyDescent="0.2">
      <c r="B86" s="20"/>
      <c r="C86" s="20"/>
      <c r="D86" s="20"/>
      <c r="E86" s="20"/>
      <c r="F86" s="111"/>
      <c r="G86" s="111"/>
      <c r="H86" s="111"/>
      <c r="I86" s="111"/>
      <c r="J86" s="111"/>
      <c r="K86" s="20"/>
      <c r="L86" s="20"/>
      <c r="M86" s="20"/>
      <c r="N86" s="21"/>
      <c r="O86" s="21"/>
      <c r="P86" s="20"/>
      <c r="Q86" s="20"/>
      <c r="R86" s="21"/>
      <c r="S86" s="26"/>
      <c r="T86" s="21"/>
      <c r="U86" s="26"/>
      <c r="V86" s="26"/>
      <c r="W86" s="26"/>
      <c r="Y86" s="102"/>
    </row>
    <row r="87" spans="2:25" s="19" customFormat="1" x14ac:dyDescent="0.2">
      <c r="B87" s="20"/>
      <c r="C87" s="20"/>
      <c r="D87" s="20"/>
      <c r="E87" s="20"/>
      <c r="F87" s="111"/>
      <c r="G87" s="111"/>
      <c r="H87" s="111"/>
      <c r="I87" s="111"/>
      <c r="J87" s="111"/>
      <c r="K87" s="20"/>
      <c r="L87" s="20"/>
      <c r="M87" s="20"/>
      <c r="N87" s="21"/>
      <c r="O87" s="21"/>
      <c r="P87" s="20"/>
      <c r="Q87" s="20"/>
      <c r="R87" s="21"/>
      <c r="S87" s="26"/>
      <c r="T87" s="21"/>
      <c r="U87" s="26"/>
      <c r="V87" s="26"/>
      <c r="W87" s="26"/>
      <c r="Y87" s="102"/>
    </row>
    <row r="88" spans="2:25" s="19" customFormat="1" x14ac:dyDescent="0.2">
      <c r="B88" s="20"/>
      <c r="C88" s="20"/>
      <c r="D88" s="20"/>
      <c r="E88" s="20"/>
      <c r="F88" s="111"/>
      <c r="G88" s="111"/>
      <c r="H88" s="111"/>
      <c r="I88" s="111"/>
      <c r="J88" s="111"/>
      <c r="K88" s="20"/>
      <c r="L88" s="20"/>
      <c r="M88" s="20"/>
      <c r="N88" s="21"/>
      <c r="O88" s="21"/>
      <c r="P88" s="20"/>
      <c r="Q88" s="20"/>
      <c r="R88" s="21"/>
      <c r="S88" s="26"/>
      <c r="T88" s="21"/>
      <c r="U88" s="26"/>
      <c r="V88" s="26"/>
      <c r="W88" s="26"/>
      <c r="Y88" s="102"/>
    </row>
    <row r="89" spans="2:25" s="19" customFormat="1" x14ac:dyDescent="0.2">
      <c r="B89" s="20"/>
      <c r="C89" s="20"/>
      <c r="D89" s="20"/>
      <c r="E89" s="20"/>
      <c r="F89" s="111"/>
      <c r="G89" s="111"/>
      <c r="H89" s="111"/>
      <c r="I89" s="111"/>
      <c r="J89" s="111"/>
      <c r="K89" s="20"/>
      <c r="L89" s="20"/>
      <c r="M89" s="20"/>
      <c r="N89" s="21"/>
      <c r="O89" s="21"/>
      <c r="P89" s="20"/>
      <c r="Q89" s="20"/>
      <c r="R89" s="21"/>
      <c r="S89" s="26"/>
      <c r="T89" s="21"/>
      <c r="U89" s="26"/>
      <c r="V89" s="26"/>
      <c r="W89" s="26"/>
      <c r="Y89" s="102"/>
    </row>
    <row r="90" spans="2:25" s="19" customFormat="1" x14ac:dyDescent="0.2">
      <c r="B90" s="20"/>
      <c r="C90" s="20"/>
      <c r="D90" s="20"/>
      <c r="E90" s="20"/>
      <c r="F90" s="111"/>
      <c r="G90" s="111"/>
      <c r="H90" s="111"/>
      <c r="I90" s="111"/>
      <c r="J90" s="111"/>
      <c r="K90" s="20"/>
      <c r="L90" s="20"/>
      <c r="M90" s="20"/>
      <c r="N90" s="21"/>
      <c r="O90" s="21"/>
      <c r="P90" s="20"/>
      <c r="Q90" s="20"/>
      <c r="R90" s="21"/>
      <c r="S90" s="26"/>
      <c r="T90" s="21"/>
      <c r="U90" s="26"/>
      <c r="V90" s="26"/>
      <c r="W90" s="26"/>
      <c r="Y90" s="102"/>
    </row>
    <row r="91" spans="2:25" s="19" customFormat="1" x14ac:dyDescent="0.2">
      <c r="B91" s="20"/>
      <c r="C91" s="20"/>
      <c r="D91" s="20"/>
      <c r="E91" s="20"/>
      <c r="F91" s="111"/>
      <c r="G91" s="111"/>
      <c r="H91" s="111"/>
      <c r="I91" s="111"/>
      <c r="J91" s="111"/>
      <c r="K91" s="20"/>
      <c r="L91" s="20"/>
      <c r="M91" s="20"/>
      <c r="N91" s="21"/>
      <c r="O91" s="21"/>
      <c r="P91" s="20"/>
      <c r="Q91" s="20"/>
      <c r="R91" s="21"/>
      <c r="S91" s="26"/>
      <c r="T91" s="21"/>
      <c r="U91" s="26"/>
      <c r="V91" s="26"/>
      <c r="W91" s="26"/>
      <c r="Y91" s="102"/>
    </row>
    <row r="92" spans="2:25" s="19" customFormat="1" x14ac:dyDescent="0.2">
      <c r="B92" s="20"/>
      <c r="C92" s="20"/>
      <c r="D92" s="20"/>
      <c r="E92" s="20"/>
      <c r="F92" s="111"/>
      <c r="G92" s="111"/>
      <c r="H92" s="111"/>
      <c r="I92" s="111"/>
      <c r="J92" s="111"/>
      <c r="K92" s="20"/>
      <c r="L92" s="20"/>
      <c r="M92" s="20"/>
      <c r="N92" s="21"/>
      <c r="O92" s="21"/>
      <c r="P92" s="20"/>
      <c r="Q92" s="20"/>
      <c r="R92" s="21"/>
      <c r="S92" s="26"/>
      <c r="T92" s="21"/>
      <c r="U92" s="26"/>
      <c r="V92" s="26"/>
      <c r="W92" s="26"/>
      <c r="Y92" s="102"/>
    </row>
    <row r="93" spans="2:25" s="19" customFormat="1" x14ac:dyDescent="0.2">
      <c r="B93" s="20"/>
      <c r="C93" s="20"/>
      <c r="D93" s="20"/>
      <c r="E93" s="20"/>
      <c r="F93" s="111"/>
      <c r="G93" s="111"/>
      <c r="H93" s="111"/>
      <c r="I93" s="111"/>
      <c r="J93" s="111"/>
      <c r="K93" s="20"/>
      <c r="L93" s="20"/>
      <c r="M93" s="20"/>
      <c r="N93" s="21"/>
      <c r="O93" s="21"/>
      <c r="P93" s="20"/>
      <c r="Q93" s="20"/>
      <c r="R93" s="21"/>
      <c r="S93" s="26"/>
      <c r="T93" s="21"/>
      <c r="U93" s="26"/>
      <c r="V93" s="26"/>
      <c r="W93" s="26"/>
      <c r="Y93" s="102"/>
    </row>
    <row r="94" spans="2:25" s="19" customFormat="1" x14ac:dyDescent="0.2">
      <c r="B94" s="20"/>
      <c r="C94" s="20"/>
      <c r="D94" s="20"/>
      <c r="E94" s="20"/>
      <c r="F94" s="111"/>
      <c r="G94" s="111"/>
      <c r="H94" s="111"/>
      <c r="I94" s="111"/>
      <c r="J94" s="111"/>
      <c r="K94" s="20"/>
      <c r="L94" s="20"/>
      <c r="M94" s="20"/>
      <c r="N94" s="21"/>
      <c r="O94" s="21"/>
      <c r="P94" s="20"/>
      <c r="Q94" s="20"/>
      <c r="R94" s="21"/>
      <c r="S94" s="26"/>
      <c r="T94" s="21"/>
      <c r="U94" s="26"/>
      <c r="V94" s="26"/>
      <c r="W94" s="26"/>
      <c r="Y94" s="102"/>
    </row>
    <row r="95" spans="2:25" s="19" customFormat="1" x14ac:dyDescent="0.2">
      <c r="B95" s="20"/>
      <c r="C95" s="20"/>
      <c r="D95" s="20"/>
      <c r="E95" s="20"/>
      <c r="F95" s="111"/>
      <c r="G95" s="111"/>
      <c r="H95" s="111"/>
      <c r="I95" s="111"/>
      <c r="J95" s="111"/>
      <c r="K95" s="20"/>
      <c r="L95" s="20"/>
      <c r="M95" s="20"/>
      <c r="N95" s="21"/>
      <c r="O95" s="21"/>
      <c r="P95" s="20"/>
      <c r="Q95" s="20"/>
      <c r="R95" s="21"/>
      <c r="S95" s="26"/>
      <c r="T95" s="21"/>
      <c r="U95" s="26"/>
      <c r="V95" s="26"/>
      <c r="W95" s="26"/>
      <c r="Y95" s="102"/>
    </row>
  </sheetData>
  <autoFilter ref="A4:X42"/>
  <mergeCells count="48">
    <mergeCell ref="F7:F9"/>
    <mergeCell ref="G7:G9"/>
    <mergeCell ref="H7:H9"/>
    <mergeCell ref="I7:I9"/>
    <mergeCell ref="J7:J9"/>
    <mergeCell ref="P38:P39"/>
    <mergeCell ref="M38:M39"/>
    <mergeCell ref="K38:K39"/>
    <mergeCell ref="L38:L39"/>
    <mergeCell ref="O38:O39"/>
    <mergeCell ref="U34:U35"/>
    <mergeCell ref="V34:V35"/>
    <mergeCell ref="W34:W35"/>
    <mergeCell ref="X34:X35"/>
    <mergeCell ref="N34:N35"/>
    <mergeCell ref="O34:O35"/>
    <mergeCell ref="Q34:Q35"/>
    <mergeCell ref="R34:R35"/>
    <mergeCell ref="S34:S35"/>
    <mergeCell ref="M5:M6"/>
    <mergeCell ref="P5:P6"/>
    <mergeCell ref="A7:A9"/>
    <mergeCell ref="B7:B9"/>
    <mergeCell ref="C7:C9"/>
    <mergeCell ref="D7:D9"/>
    <mergeCell ref="E7:E9"/>
    <mergeCell ref="K7:K9"/>
    <mergeCell ref="L7:L9"/>
    <mergeCell ref="M7:M9"/>
    <mergeCell ref="G5:G6"/>
    <mergeCell ref="H5:H6"/>
    <mergeCell ref="I5:I6"/>
    <mergeCell ref="J5:J6"/>
    <mergeCell ref="K5:K6"/>
    <mergeCell ref="P7:P9"/>
    <mergeCell ref="A1:X1"/>
    <mergeCell ref="A2:E2"/>
    <mergeCell ref="F2:J2"/>
    <mergeCell ref="K2:M2"/>
    <mergeCell ref="N2:U2"/>
    <mergeCell ref="V2:X2"/>
    <mergeCell ref="L5:L6"/>
    <mergeCell ref="A5:A6"/>
    <mergeCell ref="B5:B6"/>
    <mergeCell ref="C5:C6"/>
    <mergeCell ref="D5:D6"/>
    <mergeCell ref="E5:E6"/>
    <mergeCell ref="F5:F6"/>
  </mergeCells>
  <printOptions horizontalCentered="1"/>
  <pageMargins left="0.11811023622047245" right="0.11811023622047245" top="0.35433070866141736" bottom="0.35433070866141736" header="0.31496062992125984" footer="0.31496062992125984"/>
  <pageSetup paperSize="7" scale="2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B23" sqref="B23"/>
    </sheetView>
  </sheetViews>
  <sheetFormatPr baseColWidth="10" defaultRowHeight="10.199999999999999" x14ac:dyDescent="0.2"/>
  <cols>
    <col min="1" max="1" width="67.7109375" customWidth="1"/>
    <col min="2" max="2" width="21.85546875" customWidth="1"/>
    <col min="3" max="3" width="12" style="4"/>
  </cols>
  <sheetData>
    <row r="1" spans="1:4" ht="11.4" x14ac:dyDescent="0.2">
      <c r="A1" s="5" t="s">
        <v>0</v>
      </c>
      <c r="B1" s="5" t="s">
        <v>29</v>
      </c>
      <c r="C1" s="4" t="s">
        <v>24</v>
      </c>
      <c r="D1" s="3"/>
    </row>
    <row r="2" spans="1:4" ht="11.4" x14ac:dyDescent="0.2">
      <c r="A2" s="5" t="s">
        <v>1</v>
      </c>
      <c r="B2" s="5" t="s">
        <v>43</v>
      </c>
      <c r="C2" s="4" t="s">
        <v>25</v>
      </c>
      <c r="D2" s="3"/>
    </row>
    <row r="3" spans="1:4" ht="11.4" x14ac:dyDescent="0.2">
      <c r="A3" s="5" t="s">
        <v>2</v>
      </c>
      <c r="B3" s="5" t="s">
        <v>44</v>
      </c>
      <c r="C3" s="4" t="s">
        <v>26</v>
      </c>
      <c r="D3" s="3"/>
    </row>
    <row r="4" spans="1:4" ht="11.4" x14ac:dyDescent="0.2">
      <c r="A4" s="5" t="s">
        <v>3</v>
      </c>
      <c r="B4" s="5" t="s">
        <v>45</v>
      </c>
      <c r="C4" s="4" t="s">
        <v>27</v>
      </c>
      <c r="D4" s="3"/>
    </row>
    <row r="5" spans="1:4" ht="11.4" x14ac:dyDescent="0.2">
      <c r="A5" s="5" t="s">
        <v>4</v>
      </c>
      <c r="B5" s="2"/>
      <c r="D5" s="3"/>
    </row>
    <row r="6" spans="1:4" ht="11.4" x14ac:dyDescent="0.2">
      <c r="A6" s="5" t="s">
        <v>5</v>
      </c>
      <c r="B6" s="2"/>
      <c r="D6" s="3"/>
    </row>
    <row r="7" spans="1:4" ht="11.4" x14ac:dyDescent="0.2">
      <c r="A7" s="5" t="s">
        <v>6</v>
      </c>
      <c r="B7" s="2"/>
      <c r="D7" s="3"/>
    </row>
    <row r="8" spans="1:4" ht="11.4" x14ac:dyDescent="0.2">
      <c r="A8" s="5" t="s">
        <v>7</v>
      </c>
      <c r="B8" s="2"/>
      <c r="D8" s="3"/>
    </row>
    <row r="9" spans="1:4" ht="12" customHeight="1" x14ac:dyDescent="0.2">
      <c r="A9" s="5" t="s">
        <v>8</v>
      </c>
      <c r="B9" s="2"/>
      <c r="D9" s="3"/>
    </row>
    <row r="10" spans="1:4" ht="11.4" x14ac:dyDescent="0.2">
      <c r="A10" s="5" t="s">
        <v>9</v>
      </c>
      <c r="B10" s="2"/>
      <c r="D10" s="3"/>
    </row>
    <row r="11" spans="1:4" ht="11.4" x14ac:dyDescent="0.2">
      <c r="A11" s="5" t="s">
        <v>10</v>
      </c>
      <c r="B11" s="2"/>
      <c r="D11" s="3"/>
    </row>
    <row r="12" spans="1:4" ht="11.4" x14ac:dyDescent="0.2">
      <c r="A12" s="5" t="s">
        <v>11</v>
      </c>
      <c r="B12" s="2"/>
      <c r="D12" s="3"/>
    </row>
    <row r="13" spans="1:4" ht="11.4" x14ac:dyDescent="0.2">
      <c r="A13" s="5" t="s">
        <v>12</v>
      </c>
      <c r="B13" s="2"/>
      <c r="D13" s="3"/>
    </row>
    <row r="14" spans="1:4" ht="11.4" x14ac:dyDescent="0.2">
      <c r="A14" s="5" t="s">
        <v>13</v>
      </c>
      <c r="B14" s="2"/>
      <c r="D14" s="3"/>
    </row>
    <row r="15" spans="1:4" ht="11.4" x14ac:dyDescent="0.2">
      <c r="A15" s="5" t="s">
        <v>14</v>
      </c>
      <c r="B15" s="2"/>
      <c r="D15" s="3"/>
    </row>
    <row r="16" spans="1:4" ht="11.4" x14ac:dyDescent="0.2">
      <c r="A16" s="5" t="s">
        <v>15</v>
      </c>
      <c r="B16" s="2"/>
      <c r="D16" s="3"/>
    </row>
    <row r="17" spans="1:5" ht="11.4" x14ac:dyDescent="0.2">
      <c r="A17" s="5" t="s">
        <v>16</v>
      </c>
      <c r="B17" s="2"/>
      <c r="D17" s="3"/>
    </row>
    <row r="18" spans="1:5" ht="11.4" x14ac:dyDescent="0.2">
      <c r="A18" s="5" t="s">
        <v>17</v>
      </c>
      <c r="B18" s="2"/>
      <c r="D18" s="3"/>
    </row>
    <row r="19" spans="1:5" ht="11.4" x14ac:dyDescent="0.2">
      <c r="A19" s="5" t="s">
        <v>18</v>
      </c>
      <c r="B19" s="2"/>
      <c r="D19" s="3"/>
    </row>
    <row r="20" spans="1:5" ht="11.4" x14ac:dyDescent="0.2">
      <c r="A20" s="5" t="s">
        <v>19</v>
      </c>
      <c r="B20" s="2"/>
      <c r="D20" s="3"/>
    </row>
    <row r="21" spans="1:5" ht="11.4" x14ac:dyDescent="0.2">
      <c r="A21" s="5" t="s">
        <v>20</v>
      </c>
      <c r="B21" s="2"/>
      <c r="E21" s="3"/>
    </row>
    <row r="22" spans="1:5" ht="11.4" x14ac:dyDescent="0.2">
      <c r="A22" s="5" t="s">
        <v>21</v>
      </c>
      <c r="B22" s="2"/>
      <c r="E22" s="3"/>
    </row>
    <row r="23" spans="1:5" ht="11.4" x14ac:dyDescent="0.2">
      <c r="A23" s="5" t="s">
        <v>22</v>
      </c>
      <c r="B23" s="2"/>
      <c r="E23" s="3"/>
    </row>
    <row r="24" spans="1:5" x14ac:dyDescent="0.2">
      <c r="A24" s="4"/>
    </row>
    <row r="25" spans="1:5" x14ac:dyDescent="0.2">
      <c r="A25" s="4"/>
    </row>
    <row r="26" spans="1:5" x14ac:dyDescent="0.2">
      <c r="A26" s="4"/>
    </row>
    <row r="27" spans="1:5" x14ac:dyDescent="0.2">
      <c r="A27" s="4"/>
    </row>
    <row r="28" spans="1:5" x14ac:dyDescent="0.2">
      <c r="A28" s="4"/>
    </row>
    <row r="29" spans="1:5" x14ac:dyDescent="0.2">
      <c r="A29" s="4"/>
    </row>
    <row r="30" spans="1:5" x14ac:dyDescent="0.2">
      <c r="A30" s="4"/>
    </row>
    <row r="31" spans="1:5" x14ac:dyDescent="0.2">
      <c r="A31" s="4"/>
    </row>
    <row r="32" spans="1:5" x14ac:dyDescent="0.2">
      <c r="A3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FE7B4E-3502-42FA-A782-DC6EA4F72B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DF2C03A-FAFE-4FBB-9F24-298C907734CA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Junio</vt:lpstr>
      <vt:lpstr>Hoja1</vt:lpstr>
      <vt:lpstr>Junio!Área_de_impresión</vt:lpstr>
      <vt:lpstr>Junio!Títulos_a_imprimir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Marisol del Carmen Muñoz Vega</cp:lastModifiedBy>
  <cp:lastPrinted>2023-01-16T17:40:17Z</cp:lastPrinted>
  <dcterms:created xsi:type="dcterms:W3CDTF">2014-10-22T05:35:08Z</dcterms:created>
  <dcterms:modified xsi:type="dcterms:W3CDTF">2024-02-26T18:08:39Z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